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49" activeTab="0"/>
  </bookViews>
  <sheets>
    <sheet name="Jobwise Labour Rate 2016-17" sheetId="1" r:id="rId1"/>
  </sheets>
  <definedNames>
    <definedName name="_xlnm.Print_Area" localSheetId="0">'Jobwise Labour Rate 2016-17'!$A$1:$M$174</definedName>
  </definedNames>
  <calcPr fullCalcOnLoad="1"/>
</workbook>
</file>

<file path=xl/sharedStrings.xml><?xml version="1.0" encoding="utf-8"?>
<sst xmlns="http://schemas.openxmlformats.org/spreadsheetml/2006/main" count="284" uniqueCount="174">
  <si>
    <t>S.No.</t>
  </si>
  <si>
    <t>Particulars</t>
  </si>
  <si>
    <t>(a)</t>
  </si>
  <si>
    <t>(b)</t>
  </si>
  <si>
    <t xml:space="preserve">(c) </t>
  </si>
  <si>
    <t>(d)</t>
  </si>
  <si>
    <t>Dismentling of damaged old support completely (For 33 KV &amp; 11 KV lines)</t>
  </si>
  <si>
    <t>140 Kg 8 mtr long PCC pole</t>
  </si>
  <si>
    <t>(i) New stay for 33 KV line 20 mm</t>
  </si>
  <si>
    <t>(ii) New stay for 11 KV line 16 mm</t>
  </si>
  <si>
    <t>25 KVA X-mer: 2 coats of Red oxide &amp; one coat of Gray paint</t>
  </si>
  <si>
    <t>50/63 KVA X-mer: 2 coats of Red oxide &amp; one coat of Gray paint</t>
  </si>
  <si>
    <t>100 KVA X-mer: 2 coats of Red oxide &amp; one coat of Gray paint</t>
  </si>
  <si>
    <t>200 KVA X-mer: 2 coats of Red oxide &amp; one coat of Gray paint</t>
  </si>
  <si>
    <t>(e)</t>
  </si>
  <si>
    <t>315 KVA X-mer: 2 coats of Red oxide &amp; one coat of Gray paint</t>
  </si>
  <si>
    <t>33 KV Top clamp (Where replacement of V cross arm not required :- Material supplied by board</t>
  </si>
  <si>
    <t>11 KV Top clamp (Where replacement of V cross arm not required :- Material supplied by board</t>
  </si>
  <si>
    <t>33 KV</t>
  </si>
  <si>
    <t>11 KV</t>
  </si>
  <si>
    <t>(c)</t>
  </si>
  <si>
    <t>LT line</t>
  </si>
  <si>
    <t>Weasel</t>
  </si>
  <si>
    <t>Taking out of V cross arm, top clamp insulators etc., de-erection of pole &amp; shifting</t>
  </si>
  <si>
    <t>New stay- Pit digging, grouting, concreting &amp; erection</t>
  </si>
  <si>
    <t>For urban areas with concreting cement will be provided by the board</t>
  </si>
  <si>
    <t>Painting of X-mer:- Cleaning of X-mer body with water, brush, detergent &amp; providing paint labour charges only, paint shall be provided by board</t>
  </si>
  <si>
    <t>Straitening of tilted V cross arm &amp; top clamps provided with back clamps</t>
  </si>
  <si>
    <t>Renovation of earthing of poles for single locations (material shall be supplied by the Board)</t>
  </si>
  <si>
    <t>Rabbit conductor</t>
  </si>
  <si>
    <t>a.</t>
  </si>
  <si>
    <t>b.</t>
  </si>
  <si>
    <t xml:space="preserve">Providing extension piece to maintain safe clearance as per IE rules (each location)  </t>
  </si>
  <si>
    <t xml:space="preserve">33 KV each location </t>
  </si>
  <si>
    <t xml:space="preserve">11 KV each location </t>
  </si>
  <si>
    <t xml:space="preserve">33 KV </t>
  </si>
  <si>
    <t>c.</t>
  </si>
  <si>
    <t>Service line renovation (only labour charges)</t>
  </si>
  <si>
    <t>Single phase</t>
  </si>
  <si>
    <t>Three phase</t>
  </si>
  <si>
    <t xml:space="preserve">LT jumper renovation </t>
  </si>
  <si>
    <t>Renovation of Carpet guarding</t>
  </si>
  <si>
    <t>Straitening of leaned poles:-</t>
  </si>
  <si>
    <t>Straitening of 140 Kg 8 mtr long PCC poles</t>
  </si>
  <si>
    <t>Straitening of 272 Kg 9.1 mtr long PCC poles</t>
  </si>
  <si>
    <t>(Including pit digging Straitening &amp; back filling with boulders &amp; ramming including cost of boulders)</t>
  </si>
  <si>
    <t>(Including pit digging, Straitening &amp; back filling with boulders &amp; ramming including cost of boulders)</t>
  </si>
  <si>
    <t xml:space="preserve">Straitening of DP </t>
  </si>
  <si>
    <t>a</t>
  </si>
  <si>
    <t>b</t>
  </si>
  <si>
    <t>Replacement of old meter box by installation of new piller Box in complex including fixing &amp; laying of cables and shifting of connection only labour charges</t>
  </si>
  <si>
    <t>Fixing of LT junction box on the pole for providing LT connection</t>
  </si>
  <si>
    <t>Remark:- Revision of above proposal is on the basis of following points</t>
  </si>
  <si>
    <t>Tree cutting and trimming of tree branches :-</t>
  </si>
  <si>
    <t>11 KV Line</t>
  </si>
  <si>
    <t>33 KV Line</t>
  </si>
  <si>
    <t>Replacement of Distribution box</t>
  </si>
  <si>
    <t>300 sq. mm.</t>
  </si>
  <si>
    <t>150 sq. mm.</t>
  </si>
  <si>
    <t>70 sq. mm.</t>
  </si>
  <si>
    <t>Replacement of DO fuse unit (each)</t>
  </si>
  <si>
    <t>Replacement of porcelain kit-kat</t>
  </si>
  <si>
    <t>Replacement of lightning arrestor as per schedule</t>
  </si>
  <si>
    <t>Replacement of Silica Jel</t>
  </si>
  <si>
    <t>Replacement of cable (3.5 core) Replacement will be with lugs materials will be provided by the Company</t>
  </si>
  <si>
    <t>Commissioning of meter at DT (installation of meter box, meter, cabling, commissioning complete by skilled labour)</t>
  </si>
  <si>
    <t>(f)</t>
  </si>
  <si>
    <t>500 KVA X-mer 2 coats of Red oxide &amp; one coat of Gray paint</t>
  </si>
  <si>
    <t>Per phase</t>
  </si>
  <si>
    <t>d</t>
  </si>
  <si>
    <t>LT end joint per phase</t>
  </si>
  <si>
    <t>LT straight joint per phase</t>
  </si>
  <si>
    <t>UG XLPE Cable end joint replacement and fixing</t>
  </si>
  <si>
    <t>HT end joint per phase</t>
  </si>
  <si>
    <t xml:space="preserve"> Straight joint per phase</t>
  </si>
  <si>
    <t xml:space="preserve">X-mer maintenance work </t>
  </si>
  <si>
    <t>i</t>
  </si>
  <si>
    <t xml:space="preserve">63 KVA 11/0.4 KV X-mer </t>
  </si>
  <si>
    <t xml:space="preserve">100 KVA 11/0.4 KV X-mer </t>
  </si>
  <si>
    <t xml:space="preserve">200 KVA 11/0.4 KV X-mer </t>
  </si>
  <si>
    <t xml:space="preserve">315 KVA 11/0.4 KV X-mer </t>
  </si>
  <si>
    <t xml:space="preserve">500 KVA 11/0.4 KV X-mer </t>
  </si>
  <si>
    <t>ii</t>
  </si>
  <si>
    <t>63 KVA 11/0.4 KV X-mer</t>
  </si>
  <si>
    <t>Note</t>
  </si>
  <si>
    <t xml:space="preserve">Cleaning of 33/11 KV S/s. Yard (approx. 75% area of S/s.) including removal of grasses, tree plants removal dusting etc. </t>
  </si>
  <si>
    <t>Renovation of yard levelling and metalling with cleaning, scraning labour charges</t>
  </si>
  <si>
    <t xml:space="preserve">No. of Labour Required </t>
  </si>
  <si>
    <t xml:space="preserve">Total (Rs.) </t>
  </si>
  <si>
    <t>Net Amount (Rs.)</t>
  </si>
  <si>
    <t>A.</t>
  </si>
  <si>
    <t xml:space="preserve">Upto 100 KVA Distribution box </t>
  </si>
  <si>
    <t>B.</t>
  </si>
  <si>
    <t xml:space="preserve">Above 100 to 200 KVA Distribution box </t>
  </si>
  <si>
    <t>C.</t>
  </si>
  <si>
    <t>300 to 500 KVA Distribution box</t>
  </si>
  <si>
    <t>.</t>
  </si>
  <si>
    <t>Over Head charges @ 20%</t>
  </si>
  <si>
    <t>*</t>
  </si>
  <si>
    <t xml:space="preserve">Replacement of XLPE cable U/G and removing of faulty cable per span i.e. 100 mtr. Span (per span) </t>
  </si>
  <si>
    <t xml:space="preserve">Replacement of AB cable and removing of faulty cable per span i.e. 100 mtr. Span (per span) </t>
  </si>
  <si>
    <t>Replacement of XLPE  U/G cable end terminal kit (per phase)</t>
  </si>
  <si>
    <t>Replacement of straight joint for XLPE U/G cable (per phase)</t>
  </si>
  <si>
    <t xml:space="preserve">Replacement of AB cable end joint per phase including material of good quality </t>
  </si>
  <si>
    <t>Replacement of AB cable end joint per phase (only labour charges)</t>
  </si>
  <si>
    <t>Replacement of AB cable straight joint (only labour charges)</t>
  </si>
  <si>
    <t>Replacement of AB cable straight joint including material of good quality (per phase).</t>
  </si>
  <si>
    <t>Obtaining G.I.S. co-ordinates per pole (latitude &amp; longitude) for works to be executed in R-APDRP town areas.</t>
  </si>
  <si>
    <t>5.00 per location/pole</t>
  </si>
  <si>
    <t>Three phase connection</t>
  </si>
  <si>
    <t xml:space="preserve">Single phase connection </t>
  </si>
  <si>
    <t>Taking out of V cross arm, top clamp insulators, 4 pin cross arm etc. de-erection of pole &amp; shifting</t>
  </si>
  <si>
    <t>272 Kg 9.1 Mtr long PCC Pole</t>
  </si>
  <si>
    <t xml:space="preserve">Rail pole / H-Beam / R.S.Joist (175x85 mm) </t>
  </si>
  <si>
    <t>R.S.Joist (125x70 mm)</t>
  </si>
  <si>
    <t>Cutting of pole by gas cutter / Dismentling, taking out of V-cross arm, top clamp insulators etc. shifting &amp; loading in Board's vehicle.</t>
  </si>
  <si>
    <t>Cutting of pole by gas cutter / Dismentling, taking out of cross arm, 4 pin cross arm and insulators etc. shifting and loading in company's Vehicle</t>
  </si>
  <si>
    <t>Renovation of stay providing stay wire only where stay rod is found intact</t>
  </si>
  <si>
    <t>For rural areas with stone block</t>
  </si>
  <si>
    <t>Rail pole, R.S.Joist, H-Beam</t>
  </si>
  <si>
    <t xml:space="preserve">V-cross arm &amp; Top clamp 11 KV &amp; 33 KV </t>
  </si>
  <si>
    <t xml:space="preserve">LT 3 / 4 / 5 Pin cross arm each </t>
  </si>
  <si>
    <t>DC channel (8',5',4', SPC) for 33 KV &amp; 11 KV</t>
  </si>
  <si>
    <t>Numbering of poles:- Preparing base by black paint at the height of 05 feet from ground level for writing pole number with white paint of size 4" including cost of paint and labour charges.</t>
  </si>
  <si>
    <t>33 KV V-cross arm (Where replacement of V-cross arm not required :- Material supplied by board</t>
  </si>
  <si>
    <t>11 KV V-cross arm (Where replacement of V-cross arm not required :- Material supplied by board</t>
  </si>
  <si>
    <t xml:space="preserve">Replacement of bent V cross arm :- Taking out of bent cross arm &amp; replacement by new one along with taking out of 02 No. insulators, binding opening &amp; again providing the same. </t>
  </si>
  <si>
    <t>Replacement of Top clamps:- Taking out of damaged top clamp, 01 No. insulator opening, binding &amp; again providing New top clamp along with fixing of insulator &amp; rewinding</t>
  </si>
  <si>
    <t>Pit digging, putting of earthing coil/ with back filling, connecting earthing coil with steel structure of pole.</t>
  </si>
  <si>
    <t>Making holes on Rails, R.S.Joist, H-Beam by gas kit / Rachet for earthing / Top clamp fixing etc.</t>
  </si>
  <si>
    <t>Replacement of Damaged Disc insulator taking out of line conductor, replacement of Disc &amp; again fixing the line conductor &amp; renovation of jumper using trifer or turn buckle.</t>
  </si>
  <si>
    <t>Replacement of Damaged Pin insulator</t>
  </si>
  <si>
    <t>Restringing of line conductor for 33/11 KV line work includes opening of binding of conductors from the insulators taking out of conductors from the Disc &amp; retensioning the conductor &amp; rewinding of it as the insulator (ACSR / AAAC Conductor) rates are taken per Km per phase</t>
  </si>
  <si>
    <t>Raccoon &amp; Dog conductor per Km / conductor</t>
  </si>
  <si>
    <t>Squirrel</t>
  </si>
  <si>
    <t xml:space="preserve">Providing stay insulator to LT lines, cutting of stay wire binding of stay insulators &amp; erection &amp; tightening of stay </t>
  </si>
  <si>
    <t>Re-stringing of line conductor in LT, removing of service lines, diamond guarding and binding, retensioning of the conductor and reproviding diamond guarding, service jumpering etc. (considering 08 services per span)</t>
  </si>
  <si>
    <t>Re-stringing of line conductor in LT, diamond guarding and binding, retensioning of the conductor and reproviding diamond guarding, service jumpering etc. (considering 08 services per span)</t>
  </si>
  <si>
    <t xml:space="preserve"> 272 Kg PCC pole</t>
  </si>
  <si>
    <t>Rail / H-Beam / R.S.Joist</t>
  </si>
  <si>
    <t>140 Kg PCC pole</t>
  </si>
  <si>
    <t>Shifting of location of meter from inside to outside consumer premises labour charges</t>
  </si>
  <si>
    <t>Indexing of consumer premises, survey, meter card fixing, writing of S/C no., line diagram preparation, from DT to consumer premises each DT wise</t>
  </si>
  <si>
    <t>DT meter installation including CT / meter box and meter installation (only labour charges)</t>
  </si>
  <si>
    <t xml:space="preserve">Providing Earthing of Distribution S/s including pit digging laying and connecting wire to support, X-mer etc. Back filling of pit by Black Cotton soil (only labour charges) per pitwise </t>
  </si>
  <si>
    <t>ABC cable end joint replacement and fixing</t>
  </si>
  <si>
    <t>Straight joint</t>
  </si>
  <si>
    <t xml:space="preserve">Replacement of stud ( HT/LT)  labour charges only material provided by CSPDCL </t>
  </si>
  <si>
    <t>e</t>
  </si>
  <si>
    <t xml:space="preserve">Distribution box door repairing / providing new door and its replacement against damaged / missing (labour charges with material) </t>
  </si>
  <si>
    <t>c</t>
  </si>
  <si>
    <t xml:space="preserve">The labour engaged should be Minimum qualification at least 12 th passed having knowledge / working of computer preferable ITI Passed </t>
  </si>
  <si>
    <t>Labour contractor have to bear the responsibility of the All labour Rules applicable to him i.e. EPF deduction / payment of income tax / service tax, workmen compensation etc.</t>
  </si>
  <si>
    <r>
      <t xml:space="preserve">Contractor have to deposit the addle. Money as provision in </t>
    </r>
    <r>
      <rPr>
        <b/>
        <sz val="11"/>
        <rFont val="Kruti Dev 010"/>
        <family val="0"/>
      </rPr>
      <t>Hkou ,oaa vU; lafUuekZ.k deZdkj ¼fu;ksstu ,oa lsok 'krkssZa dks fofu;e½ vf/kfu;e 1996 dh /kkjk 18¼1½ ,oa 18¼3½ lg ifBr fu;e 251 ds vuqlkj vlaxfBr {ks= ds deZdkjksa dss fgr ds fy, fu;kstdks ls fuekZ.k ykxr dk ,d izfr'kr dh nj ls midj eaMy dks ns; gksxk tks deZdkjksa ds fgr ds fy, fofHkUu dY;k.kdkjh ;kstukvksa esa jkf'k dk mi;ksx fd;k tkuk gSA</t>
    </r>
  </si>
  <si>
    <t xml:space="preserve">Working Hour / per Labour </t>
  </si>
  <si>
    <t xml:space="preserve">Cost of Material Involved (Rs.) </t>
  </si>
  <si>
    <t>Laying of HT ABC cable (labour charges) 33 kV</t>
  </si>
  <si>
    <t>Laying of HT ABC cable (labour charges) 11 kV</t>
  </si>
  <si>
    <t xml:space="preserve">Wages fixed by Collector for  Unskilled / Semi-skilled / Skilled Labour for 8 hour working per day (Rs.)  </t>
  </si>
  <si>
    <t>Rate as per SOR for 2015-16</t>
  </si>
  <si>
    <t xml:space="preserve">Total proposed for 2016-17 (Rs.) </t>
  </si>
  <si>
    <t>Painting of poles :- cleaning of metallic surface by wire brush, 2 coats of red oxide &amp; 1 coat of Aluminium paint on all the steel surfaces, paint will be provided by the board &amp; wire brush will be provided by the contractor.</t>
  </si>
  <si>
    <t>Replacement / AUGMENTATION of line conductor (for 33/11 KV)
The work includes opening the binding of insulators of the sections, dismentling old conductors &amp; coiling the conductor properly. Laying out New conductor &amp; tensioning it on the line with proper sag &amp; binding of the conductor with insulator (ACSR &amp; AAC) 1.5 times of standard rate.</t>
  </si>
  <si>
    <t>Replacement of fixed &amp; moving contacts of AB switch with (Adjustment of complete unit greasing and renovation of jumper wire each location)</t>
  </si>
  <si>
    <t>Pit digging 50%, loosening of stay strengthening of DP tightening of stay and back filling of pit</t>
  </si>
  <si>
    <t xml:space="preserve">Replacement of phase main switch </t>
  </si>
  <si>
    <t>Renovations of Jumpers of DT S/s alongwith lugging (material will be supplied by the Company)</t>
  </si>
  <si>
    <t>Additional Job work already incorporated in 2016-17</t>
  </si>
  <si>
    <t>Job work for renovation of complete Maintenance of Distn. X-mer  with replacement of Oil seal, burnt stud HT &amp; LT, filtration of X-mer Oil, opening and tightening of core and winding and painting including minor repairing such as replacement of burnt stud, change of LT/HT bushing etc.</t>
  </si>
  <si>
    <r>
      <rPr>
        <sz val="10"/>
        <rFont val="Arial"/>
        <family val="2"/>
      </rPr>
      <t>Providing BPL Connection with Material including labour charges (Meter board 10"x12" 01 no. GI Wire 16 swg, Earthing terminal 01 no. 1/2"-04 no. nuts and bolts with washer for fixing of board, Piano switch 5 Amp., 01 no. bulb  Holder, 16 Amp. cut-out, 02 no. Screw for fixing in meter and cut-out etc., 1.5 mm. up to maximum 30 meter.)
(Remark :- The cost of service wire to be deducted @ Rs. 5.00 per meter on the basis of actual length of wire reduced by 30 meter length).</t>
    </r>
  </si>
  <si>
    <t xml:space="preserve">Additional essential work already incorporated in SOR 2016-17 </t>
  </si>
  <si>
    <t>The above schedule of rate revised as compared to directive issued by Labour Commissioner under Minimum Wage Act-1948 for unskilled labour Rs. 225.00 per day, semi skilled labour Rs. 232.00 per day and skilled labour Rs. 242.00 per day (for the period for 30.09.2015 to 31.03.2016) as per circular of Assistant Labour Commissioner Raipur, District Raipur. The collector rate increased w.e.f. 30.09.2015 about 0.98% as compared to previous rate.</t>
  </si>
  <si>
    <t>JOB WISE LABOUR RATES FOR MAINTENANCE WORKS FOR THE YEAR 2016-17- JUSTIFICATION THEREOF</t>
  </si>
  <si>
    <t>5.00 per location/ pole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</si>
</sst>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
    <numFmt numFmtId="185" formatCode="0.000"/>
    <numFmt numFmtId="186" formatCode="0.000000"/>
    <numFmt numFmtId="187" formatCode="0.00000"/>
    <numFmt numFmtId="188" formatCode="0.0000"/>
    <numFmt numFmtId="189" formatCode="0.0000000"/>
  </numFmts>
  <fonts count="26">
    <font>
      <sz val="10"/>
      <name val="Arial"/>
      <family val="0"/>
    </font>
    <font>
      <b/>
      <sz val="10"/>
      <name val="Arial"/>
      <family val="2"/>
    </font>
    <font>
      <u val="single"/>
      <sz val="10"/>
      <color indexed="12"/>
      <name val="Arial"/>
      <family val="2"/>
    </font>
    <font>
      <u val="single"/>
      <sz val="10"/>
      <color indexed="36"/>
      <name val="Arial"/>
      <family val="2"/>
    </font>
    <font>
      <sz val="10"/>
      <color indexed="13"/>
      <name val="Arial"/>
      <family val="2"/>
    </font>
    <font>
      <b/>
      <sz val="11"/>
      <name val="Kruti Dev 010"/>
      <family val="0"/>
    </font>
    <font>
      <b/>
      <sz val="10"/>
      <name val="Verdana"/>
      <family val="2"/>
    </font>
    <font>
      <b/>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8">
    <xf numFmtId="0" fontId="0" fillId="0" borderId="0" xfId="0" applyAlignment="1">
      <alignment/>
    </xf>
    <xf numFmtId="0" fontId="4" fillId="0" borderId="0" xfId="0" applyFont="1" applyFill="1" applyAlignment="1">
      <alignment vertical="top"/>
    </xf>
    <xf numFmtId="0" fontId="0" fillId="0" borderId="0" xfId="0" applyFont="1" applyFill="1" applyAlignment="1">
      <alignment vertical="center"/>
    </xf>
    <xf numFmtId="0" fontId="0" fillId="0" borderId="0" xfId="0" applyFont="1" applyFill="1" applyAlignment="1">
      <alignment horizontal="center" vertical="top"/>
    </xf>
    <xf numFmtId="0" fontId="1" fillId="0" borderId="0" xfId="0" applyFont="1" applyFill="1" applyAlignment="1">
      <alignment horizontal="center" vertical="top"/>
    </xf>
    <xf numFmtId="0" fontId="0" fillId="0" borderId="0" xfId="0" applyFont="1" applyFill="1" applyAlignment="1">
      <alignment vertical="top"/>
    </xf>
    <xf numFmtId="0" fontId="1" fillId="0" borderId="0" xfId="0" applyFont="1" applyFill="1" applyAlignment="1">
      <alignment vertical="top"/>
    </xf>
    <xf numFmtId="0" fontId="1"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10" xfId="0" applyFont="1" applyFill="1" applyBorder="1" applyAlignment="1">
      <alignment vertical="top" wrapText="1"/>
    </xf>
    <xf numFmtId="1" fontId="0" fillId="0" borderId="10" xfId="0" applyNumberFormat="1" applyFont="1" applyFill="1" applyBorder="1" applyAlignment="1">
      <alignment horizontal="center" vertical="top" wrapText="1"/>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left" vertical="top" wrapText="1" indent="1"/>
    </xf>
    <xf numFmtId="2" fontId="0" fillId="0" borderId="0" xfId="0" applyNumberFormat="1" applyFont="1" applyFill="1" applyAlignment="1">
      <alignment vertical="top"/>
    </xf>
    <xf numFmtId="1"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2" fontId="0" fillId="0" borderId="10" xfId="0" applyNumberFormat="1" applyFont="1" applyFill="1" applyBorder="1" applyAlignment="1">
      <alignment vertical="top" wrapText="1"/>
    </xf>
    <xf numFmtId="0" fontId="0" fillId="0" borderId="10" xfId="0" applyFont="1" applyFill="1" applyBorder="1" applyAlignment="1">
      <alignment vertical="top"/>
    </xf>
    <xf numFmtId="1" fontId="0" fillId="0" borderId="10" xfId="0" applyNumberFormat="1" applyFont="1" applyFill="1" applyBorder="1" applyAlignment="1">
      <alignment vertical="top"/>
    </xf>
    <xf numFmtId="0" fontId="6" fillId="0" borderId="0" xfId="0" applyFont="1" applyFill="1" applyAlignment="1">
      <alignment vertical="top"/>
    </xf>
    <xf numFmtId="2" fontId="0" fillId="0" borderId="10" xfId="0" applyNumberFormat="1" applyFont="1" applyFill="1" applyBorder="1" applyAlignment="1">
      <alignment horizontal="center" vertical="top"/>
    </xf>
    <xf numFmtId="2" fontId="0" fillId="0" borderId="10" xfId="0" applyNumberFormat="1" applyFont="1" applyFill="1" applyBorder="1" applyAlignment="1">
      <alignment vertical="top"/>
    </xf>
    <xf numFmtId="0" fontId="0" fillId="0" borderId="0" xfId="0" applyFont="1" applyFill="1" applyBorder="1" applyAlignment="1">
      <alignment vertical="top" wrapText="1"/>
    </xf>
    <xf numFmtId="0" fontId="0" fillId="0" borderId="14" xfId="0" applyFont="1" applyFill="1" applyBorder="1" applyAlignment="1">
      <alignment vertical="top"/>
    </xf>
    <xf numFmtId="0" fontId="0"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2" fontId="0" fillId="0" borderId="10" xfId="0" applyNumberFormat="1" applyFont="1" applyFill="1" applyBorder="1" applyAlignment="1">
      <alignment horizontal="left" vertical="top" wrapText="1" indent="1"/>
    </xf>
    <xf numFmtId="0" fontId="1" fillId="0" borderId="1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1" fillId="0" borderId="10" xfId="0" applyFont="1" applyFill="1" applyBorder="1" applyAlignment="1">
      <alignment horizontal="left" vertical="top" wrapText="1"/>
    </xf>
    <xf numFmtId="0" fontId="0" fillId="0" borderId="11" xfId="0" applyFont="1" applyFill="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0" xfId="0" applyFont="1" applyFill="1" applyBorder="1" applyAlignment="1">
      <alignment horizontal="left"/>
    </xf>
    <xf numFmtId="0" fontId="1" fillId="0" borderId="10" xfId="0" applyFont="1" applyFill="1" applyBorder="1" applyAlignment="1">
      <alignment horizontal="center" vertical="top" wrapText="1"/>
    </xf>
    <xf numFmtId="0" fontId="7"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mp;P@%20%201.5%25%20(R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O174"/>
  <sheetViews>
    <sheetView tabSelected="1" zoomScalePageLayoutView="0" workbookViewId="0" topLeftCell="A1">
      <pane xSplit="4" ySplit="3" topLeftCell="E28" activePane="bottomRight" state="frozen"/>
      <selection pane="topLeft" activeCell="A1" sqref="A1"/>
      <selection pane="topRight" activeCell="E1" sqref="E1"/>
      <selection pane="bottomLeft" activeCell="A4" sqref="A4"/>
      <selection pane="bottomRight" activeCell="N34" sqref="N34"/>
    </sheetView>
  </sheetViews>
  <sheetFormatPr defaultColWidth="9.140625" defaultRowHeight="12.75"/>
  <cols>
    <col min="1" max="1" width="1.7109375" style="5" customWidth="1"/>
    <col min="2" max="2" width="5.28125" style="3" customWidth="1"/>
    <col min="3" max="3" width="3.28125" style="5" customWidth="1"/>
    <col min="4" max="4" width="54.28125" style="5" customWidth="1"/>
    <col min="5" max="5" width="11.28125" style="5" customWidth="1"/>
    <col min="6" max="6" width="17.421875" style="5" customWidth="1"/>
    <col min="7" max="7" width="10.140625" style="5" customWidth="1"/>
    <col min="8" max="8" width="9.57421875" style="5" customWidth="1"/>
    <col min="9" max="9" width="9.140625" style="5" customWidth="1"/>
    <col min="10" max="11" width="8.140625" style="5" customWidth="1"/>
    <col min="12" max="12" width="8.28125" style="5" customWidth="1"/>
    <col min="13" max="13" width="9.140625" style="5" customWidth="1"/>
    <col min="14" max="14" width="54.28125" style="5" customWidth="1"/>
    <col min="15" max="16384" width="9.140625" style="5" customWidth="1"/>
  </cols>
  <sheetData>
    <row r="1" spans="2:13" s="2" customFormat="1" ht="36" customHeight="1">
      <c r="B1" s="47" t="s">
        <v>172</v>
      </c>
      <c r="C1" s="47"/>
      <c r="D1" s="47"/>
      <c r="E1" s="47"/>
      <c r="F1" s="47"/>
      <c r="G1" s="47"/>
      <c r="H1" s="47"/>
      <c r="I1" s="47"/>
      <c r="J1" s="47"/>
      <c r="K1" s="47"/>
      <c r="L1" s="47"/>
      <c r="M1" s="47"/>
    </row>
    <row r="2" spans="3:12" ht="10.5" customHeight="1">
      <c r="C2" s="4"/>
      <c r="L2" s="6"/>
    </row>
    <row r="3" spans="2:13" s="3" customFormat="1" ht="93.75" customHeight="1">
      <c r="B3" s="7" t="s">
        <v>0</v>
      </c>
      <c r="C3" s="8"/>
      <c r="D3" s="9" t="s">
        <v>1</v>
      </c>
      <c r="E3" s="10" t="s">
        <v>159</v>
      </c>
      <c r="F3" s="10" t="s">
        <v>158</v>
      </c>
      <c r="G3" s="10" t="s">
        <v>87</v>
      </c>
      <c r="H3" s="10" t="s">
        <v>154</v>
      </c>
      <c r="I3" s="10" t="s">
        <v>155</v>
      </c>
      <c r="J3" s="10" t="s">
        <v>89</v>
      </c>
      <c r="K3" s="10" t="s">
        <v>88</v>
      </c>
      <c r="L3" s="10" t="s">
        <v>97</v>
      </c>
      <c r="M3" s="10" t="s">
        <v>160</v>
      </c>
    </row>
    <row r="4" spans="2:13" s="3" customFormat="1" ht="15.75" customHeight="1">
      <c r="B4" s="35">
        <v>1</v>
      </c>
      <c r="C4" s="11"/>
      <c r="D4" s="12" t="s">
        <v>42</v>
      </c>
      <c r="E4" s="10"/>
      <c r="F4" s="10"/>
      <c r="G4" s="10"/>
      <c r="H4" s="10"/>
      <c r="I4" s="10"/>
      <c r="J4" s="10"/>
      <c r="K4" s="10"/>
      <c r="L4" s="10"/>
      <c r="M4" s="10"/>
    </row>
    <row r="5" spans="2:15" ht="12.75">
      <c r="B5" s="36"/>
      <c r="C5" s="13" t="s">
        <v>2</v>
      </c>
      <c r="D5" s="13" t="s">
        <v>43</v>
      </c>
      <c r="E5" s="14">
        <v>243</v>
      </c>
      <c r="F5" s="14">
        <v>225</v>
      </c>
      <c r="G5" s="14">
        <v>3</v>
      </c>
      <c r="H5" s="14">
        <v>2</v>
      </c>
      <c r="I5" s="15">
        <v>35.5</v>
      </c>
      <c r="J5" s="16">
        <f>F5/8*H5*G5</f>
        <v>168.75</v>
      </c>
      <c r="K5" s="16">
        <f>(I5+J5)</f>
        <v>204.25</v>
      </c>
      <c r="L5" s="14">
        <f>K5*20%</f>
        <v>40.85</v>
      </c>
      <c r="M5" s="14">
        <f>L5+K5</f>
        <v>245.1</v>
      </c>
      <c r="O5" s="17"/>
    </row>
    <row r="6" spans="2:13" ht="25.5">
      <c r="B6" s="36"/>
      <c r="C6" s="13"/>
      <c r="D6" s="13" t="s">
        <v>45</v>
      </c>
      <c r="E6" s="15"/>
      <c r="F6" s="18"/>
      <c r="G6" s="19"/>
      <c r="H6" s="19"/>
      <c r="I6" s="19"/>
      <c r="J6" s="19"/>
      <c r="K6" s="19"/>
      <c r="L6" s="19"/>
      <c r="M6" s="19"/>
    </row>
    <row r="7" spans="2:13" ht="12.75">
      <c r="B7" s="36"/>
      <c r="C7" s="13" t="s">
        <v>3</v>
      </c>
      <c r="D7" s="13" t="s">
        <v>44</v>
      </c>
      <c r="E7" s="14">
        <v>364</v>
      </c>
      <c r="F7" s="14">
        <v>225</v>
      </c>
      <c r="G7" s="14">
        <v>4</v>
      </c>
      <c r="H7" s="14">
        <v>2</v>
      </c>
      <c r="I7" s="14">
        <v>80</v>
      </c>
      <c r="J7" s="16">
        <f>F7/8*H7*G7</f>
        <v>225</v>
      </c>
      <c r="K7" s="16">
        <f>(I7+J7)</f>
        <v>305</v>
      </c>
      <c r="L7" s="14">
        <f>K7*20%</f>
        <v>61</v>
      </c>
      <c r="M7" s="14">
        <f>L7+K7</f>
        <v>366</v>
      </c>
    </row>
    <row r="8" spans="2:13" ht="25.5">
      <c r="B8" s="36"/>
      <c r="C8" s="13"/>
      <c r="D8" s="13" t="s">
        <v>46</v>
      </c>
      <c r="E8" s="15"/>
      <c r="F8" s="18"/>
      <c r="G8" s="19"/>
      <c r="H8" s="19"/>
      <c r="I8" s="19"/>
      <c r="J8" s="19"/>
      <c r="K8" s="19"/>
      <c r="L8" s="19"/>
      <c r="M8" s="19"/>
    </row>
    <row r="9" spans="2:13" ht="14.25" customHeight="1">
      <c r="B9" s="36"/>
      <c r="C9" s="13" t="s">
        <v>4</v>
      </c>
      <c r="D9" s="13" t="s">
        <v>113</v>
      </c>
      <c r="E9" s="14">
        <v>452</v>
      </c>
      <c r="F9" s="14">
        <v>225</v>
      </c>
      <c r="G9" s="14">
        <v>5</v>
      </c>
      <c r="H9" s="14">
        <v>2</v>
      </c>
      <c r="I9" s="15">
        <v>97.5</v>
      </c>
      <c r="J9" s="16">
        <f>F9/8*H9*G9</f>
        <v>281.25</v>
      </c>
      <c r="K9" s="16">
        <f>(I9+J9)</f>
        <v>378.75</v>
      </c>
      <c r="L9" s="14">
        <f>K9*20%</f>
        <v>75.75</v>
      </c>
      <c r="M9" s="14">
        <f>L9+K9</f>
        <v>454.5</v>
      </c>
    </row>
    <row r="10" spans="2:13" ht="25.5">
      <c r="B10" s="36"/>
      <c r="C10" s="13"/>
      <c r="D10" s="13" t="s">
        <v>46</v>
      </c>
      <c r="E10" s="15"/>
      <c r="F10" s="18"/>
      <c r="G10" s="19"/>
      <c r="H10" s="19"/>
      <c r="I10" s="19"/>
      <c r="J10" s="19"/>
      <c r="K10" s="19"/>
      <c r="L10" s="19"/>
      <c r="M10" s="19"/>
    </row>
    <row r="11" spans="2:13" ht="14.25" customHeight="1">
      <c r="B11" s="36"/>
      <c r="C11" s="13" t="s">
        <v>5</v>
      </c>
      <c r="D11" s="13" t="s">
        <v>114</v>
      </c>
      <c r="E11" s="14">
        <v>381</v>
      </c>
      <c r="F11" s="14">
        <v>225</v>
      </c>
      <c r="G11" s="14">
        <v>4</v>
      </c>
      <c r="H11" s="14">
        <v>2</v>
      </c>
      <c r="I11" s="15">
        <v>94.5</v>
      </c>
      <c r="J11" s="16">
        <f>F11/8*H11*G11</f>
        <v>225</v>
      </c>
      <c r="K11" s="16">
        <f>(I11+J11)</f>
        <v>319.5</v>
      </c>
      <c r="L11" s="14">
        <f>K11*20%</f>
        <v>63.900000000000006</v>
      </c>
      <c r="M11" s="14">
        <f>L11+K11</f>
        <v>383.4</v>
      </c>
    </row>
    <row r="12" spans="2:13" ht="25.5">
      <c r="B12" s="37"/>
      <c r="C12" s="13"/>
      <c r="D12" s="13" t="s">
        <v>46</v>
      </c>
      <c r="E12" s="15"/>
      <c r="F12" s="19"/>
      <c r="G12" s="19"/>
      <c r="H12" s="19"/>
      <c r="I12" s="19"/>
      <c r="J12" s="19"/>
      <c r="K12" s="19"/>
      <c r="L12" s="19"/>
      <c r="M12" s="19"/>
    </row>
    <row r="13" spans="2:13" ht="25.5">
      <c r="B13" s="35">
        <v>2</v>
      </c>
      <c r="C13" s="13"/>
      <c r="D13" s="13" t="s">
        <v>6</v>
      </c>
      <c r="E13" s="15"/>
      <c r="F13" s="19"/>
      <c r="G13" s="19"/>
      <c r="H13" s="19"/>
      <c r="I13" s="19"/>
      <c r="J13" s="19"/>
      <c r="K13" s="19"/>
      <c r="L13" s="19"/>
      <c r="M13" s="19"/>
    </row>
    <row r="14" spans="2:13" ht="15.75" customHeight="1">
      <c r="B14" s="36"/>
      <c r="C14" s="13" t="s">
        <v>2</v>
      </c>
      <c r="D14" s="13" t="s">
        <v>7</v>
      </c>
      <c r="E14" s="14">
        <v>218</v>
      </c>
      <c r="F14" s="14">
        <v>225</v>
      </c>
      <c r="G14" s="14">
        <v>2</v>
      </c>
      <c r="H14" s="14">
        <v>2</v>
      </c>
      <c r="I14" s="14">
        <v>70</v>
      </c>
      <c r="J14" s="16">
        <f>F14/8*H14*G14</f>
        <v>112.5</v>
      </c>
      <c r="K14" s="16">
        <f>(I14+J14)</f>
        <v>182.5</v>
      </c>
      <c r="L14" s="14">
        <f>K14*20%</f>
        <v>36.5</v>
      </c>
      <c r="M14" s="14">
        <f>L14+K14</f>
        <v>219</v>
      </c>
    </row>
    <row r="15" spans="2:13" ht="25.5">
      <c r="B15" s="36"/>
      <c r="C15" s="13"/>
      <c r="D15" s="13" t="s">
        <v>111</v>
      </c>
      <c r="E15" s="20"/>
      <c r="F15" s="18"/>
      <c r="G15" s="19"/>
      <c r="H15" s="19"/>
      <c r="I15" s="19"/>
      <c r="J15" s="19"/>
      <c r="K15" s="19"/>
      <c r="L15" s="19"/>
      <c r="M15" s="19"/>
    </row>
    <row r="16" spans="2:13" ht="12.75">
      <c r="B16" s="36"/>
      <c r="C16" s="13" t="s">
        <v>3</v>
      </c>
      <c r="D16" s="13" t="s">
        <v>112</v>
      </c>
      <c r="E16" s="14">
        <v>242</v>
      </c>
      <c r="F16" s="14">
        <v>225</v>
      </c>
      <c r="G16" s="14">
        <v>2</v>
      </c>
      <c r="H16" s="14">
        <v>2</v>
      </c>
      <c r="I16" s="15">
        <v>90.5</v>
      </c>
      <c r="J16" s="16">
        <f>F16/8*H16*G16</f>
        <v>112.5</v>
      </c>
      <c r="K16" s="16">
        <f>(I16+J16)</f>
        <v>203</v>
      </c>
      <c r="L16" s="14">
        <f>K16*20%</f>
        <v>40.6</v>
      </c>
      <c r="M16" s="14">
        <f>L16+K16</f>
        <v>243.6</v>
      </c>
    </row>
    <row r="17" spans="2:13" ht="25.5">
      <c r="B17" s="36"/>
      <c r="C17" s="13"/>
      <c r="D17" s="13" t="s">
        <v>23</v>
      </c>
      <c r="E17" s="20"/>
      <c r="F17" s="18"/>
      <c r="G17" s="19"/>
      <c r="H17" s="19"/>
      <c r="I17" s="19"/>
      <c r="J17" s="19"/>
      <c r="K17" s="19"/>
      <c r="L17" s="19"/>
      <c r="M17" s="19"/>
    </row>
    <row r="18" spans="2:13" ht="15.75" customHeight="1">
      <c r="B18" s="36"/>
      <c r="C18" s="13" t="s">
        <v>4</v>
      </c>
      <c r="D18" s="13" t="s">
        <v>113</v>
      </c>
      <c r="E18" s="14">
        <v>700</v>
      </c>
      <c r="F18" s="14">
        <v>225</v>
      </c>
      <c r="G18" s="14">
        <v>5</v>
      </c>
      <c r="H18" s="14">
        <v>2</v>
      </c>
      <c r="I18" s="15">
        <v>304.5</v>
      </c>
      <c r="J18" s="16">
        <f>F18/8*H18*G18</f>
        <v>281.25</v>
      </c>
      <c r="K18" s="16">
        <f>(I18+J18)</f>
        <v>585.75</v>
      </c>
      <c r="L18" s="14">
        <f>K18*20%</f>
        <v>117.15</v>
      </c>
      <c r="M18" s="14">
        <f>L18+K18</f>
        <v>702.9</v>
      </c>
    </row>
    <row r="19" spans="2:13" ht="38.25">
      <c r="B19" s="36"/>
      <c r="C19" s="13"/>
      <c r="D19" s="13" t="s">
        <v>115</v>
      </c>
      <c r="E19" s="20"/>
      <c r="F19" s="18"/>
      <c r="G19" s="19"/>
      <c r="H19" s="19"/>
      <c r="I19" s="19"/>
      <c r="J19" s="19"/>
      <c r="K19" s="19"/>
      <c r="L19" s="19"/>
      <c r="M19" s="19"/>
    </row>
    <row r="20" spans="2:13" ht="12.75">
      <c r="B20" s="36"/>
      <c r="C20" s="13" t="s">
        <v>5</v>
      </c>
      <c r="D20" s="13" t="s">
        <v>114</v>
      </c>
      <c r="E20" s="14">
        <v>634</v>
      </c>
      <c r="F20" s="14">
        <v>225</v>
      </c>
      <c r="G20" s="14">
        <v>4</v>
      </c>
      <c r="H20" s="14">
        <v>2</v>
      </c>
      <c r="I20" s="14">
        <v>305</v>
      </c>
      <c r="J20" s="16">
        <f>F20/8*H20*G20</f>
        <v>225</v>
      </c>
      <c r="K20" s="16">
        <f>(I20+J20)</f>
        <v>530</v>
      </c>
      <c r="L20" s="14">
        <f>K20*20%</f>
        <v>106</v>
      </c>
      <c r="M20" s="14">
        <f>L20+K20</f>
        <v>636</v>
      </c>
    </row>
    <row r="21" spans="2:13" ht="39.75" customHeight="1">
      <c r="B21" s="37"/>
      <c r="C21" s="13"/>
      <c r="D21" s="13" t="s">
        <v>116</v>
      </c>
      <c r="E21" s="21"/>
      <c r="F21" s="21"/>
      <c r="G21" s="21"/>
      <c r="H21" s="21"/>
      <c r="I21" s="21"/>
      <c r="J21" s="21"/>
      <c r="K21" s="21"/>
      <c r="L21" s="21"/>
      <c r="M21" s="21"/>
    </row>
    <row r="22" spans="2:13" ht="25.5">
      <c r="B22" s="8">
        <v>3</v>
      </c>
      <c r="C22" s="13"/>
      <c r="D22" s="13" t="s">
        <v>117</v>
      </c>
      <c r="E22" s="14">
        <v>80</v>
      </c>
      <c r="F22" s="14">
        <v>225</v>
      </c>
      <c r="G22" s="15">
        <v>1.5</v>
      </c>
      <c r="H22" s="15">
        <v>1.5</v>
      </c>
      <c r="I22" s="14">
        <v>4</v>
      </c>
      <c r="J22" s="16">
        <f>F22/8*H22*G22</f>
        <v>63.28125</v>
      </c>
      <c r="K22" s="16">
        <f>(I22+J22)</f>
        <v>67.28125</v>
      </c>
      <c r="L22" s="14">
        <f>K22*20%</f>
        <v>13.45625</v>
      </c>
      <c r="M22" s="14">
        <f>L22+K22</f>
        <v>80.7375</v>
      </c>
    </row>
    <row r="23" spans="2:13" ht="16.5" customHeight="1">
      <c r="B23" s="35">
        <v>4</v>
      </c>
      <c r="C23" s="13"/>
      <c r="D23" s="13" t="s">
        <v>24</v>
      </c>
      <c r="E23" s="15"/>
      <c r="F23" s="22"/>
      <c r="G23" s="21"/>
      <c r="H23" s="21"/>
      <c r="I23" s="21"/>
      <c r="J23" s="21"/>
      <c r="K23" s="21"/>
      <c r="L23" s="21"/>
      <c r="M23" s="21"/>
    </row>
    <row r="24" spans="2:13" ht="16.5" customHeight="1">
      <c r="B24" s="36"/>
      <c r="C24" s="13"/>
      <c r="D24" s="13" t="s">
        <v>8</v>
      </c>
      <c r="E24" s="14">
        <v>349</v>
      </c>
      <c r="F24" s="14">
        <v>232</v>
      </c>
      <c r="G24" s="14">
        <v>4</v>
      </c>
      <c r="H24" s="14">
        <v>2</v>
      </c>
      <c r="I24" s="15">
        <v>60.5</v>
      </c>
      <c r="J24" s="16">
        <f>F24/8*H24*G24</f>
        <v>232</v>
      </c>
      <c r="K24" s="16">
        <f>(I24+J24)</f>
        <v>292.5</v>
      </c>
      <c r="L24" s="14">
        <f>K24*20%</f>
        <v>58.5</v>
      </c>
      <c r="M24" s="14">
        <f>L24+K24</f>
        <v>351</v>
      </c>
    </row>
    <row r="25" spans="2:13" ht="16.5" customHeight="1">
      <c r="B25" s="36"/>
      <c r="C25" s="13"/>
      <c r="D25" s="13" t="s">
        <v>9</v>
      </c>
      <c r="E25" s="14">
        <v>196</v>
      </c>
      <c r="F25" s="14">
        <v>232</v>
      </c>
      <c r="G25" s="14">
        <v>1</v>
      </c>
      <c r="H25" s="14">
        <v>2</v>
      </c>
      <c r="I25" s="15">
        <v>105.5</v>
      </c>
      <c r="J25" s="16">
        <f>F25/8*H25*G25</f>
        <v>58</v>
      </c>
      <c r="K25" s="16">
        <f>(I25+J25)</f>
        <v>163.5</v>
      </c>
      <c r="L25" s="14">
        <f>K25*20%</f>
        <v>32.7</v>
      </c>
      <c r="M25" s="14">
        <f>L25+K25</f>
        <v>196.2</v>
      </c>
    </row>
    <row r="26" spans="2:13" ht="25.5">
      <c r="B26" s="36"/>
      <c r="C26" s="13" t="s">
        <v>2</v>
      </c>
      <c r="D26" s="13" t="s">
        <v>25</v>
      </c>
      <c r="E26" s="14">
        <v>201</v>
      </c>
      <c r="F26" s="14">
        <v>242</v>
      </c>
      <c r="G26" s="14">
        <v>1</v>
      </c>
      <c r="H26" s="14">
        <v>2</v>
      </c>
      <c r="I26" s="15">
        <v>107.5</v>
      </c>
      <c r="J26" s="16">
        <f>F26/8*H26*G26</f>
        <v>60.5</v>
      </c>
      <c r="K26" s="16">
        <f>(I26+J26)</f>
        <v>168</v>
      </c>
      <c r="L26" s="14">
        <f>K26*20%</f>
        <v>33.6</v>
      </c>
      <c r="M26" s="14">
        <f>L26+K26</f>
        <v>201.6</v>
      </c>
    </row>
    <row r="27" spans="2:13" ht="15.75" customHeight="1">
      <c r="B27" s="37"/>
      <c r="C27" s="13" t="s">
        <v>3</v>
      </c>
      <c r="D27" s="13" t="s">
        <v>118</v>
      </c>
      <c r="E27" s="14">
        <v>170</v>
      </c>
      <c r="F27" s="14">
        <v>242</v>
      </c>
      <c r="G27" s="14">
        <v>1</v>
      </c>
      <c r="H27" s="14">
        <v>2</v>
      </c>
      <c r="I27" s="15">
        <v>81.5</v>
      </c>
      <c r="J27" s="16">
        <f>F27/8*H27*G27</f>
        <v>60.5</v>
      </c>
      <c r="K27" s="16">
        <f>(I27+J27)</f>
        <v>142</v>
      </c>
      <c r="L27" s="14">
        <f>K27*20%</f>
        <v>28.400000000000002</v>
      </c>
      <c r="M27" s="14">
        <f>L27+K27</f>
        <v>170.4</v>
      </c>
    </row>
    <row r="28" spans="2:13" ht="51">
      <c r="B28" s="35">
        <v>5</v>
      </c>
      <c r="C28" s="13"/>
      <c r="D28" s="13" t="s">
        <v>161</v>
      </c>
      <c r="E28" s="13"/>
      <c r="F28" s="21"/>
      <c r="G28" s="21"/>
      <c r="H28" s="21"/>
      <c r="I28" s="21"/>
      <c r="J28" s="21"/>
      <c r="K28" s="21"/>
      <c r="L28" s="21"/>
      <c r="M28" s="21"/>
    </row>
    <row r="29" spans="2:13" ht="15" customHeight="1">
      <c r="B29" s="36"/>
      <c r="C29" s="13" t="s">
        <v>2</v>
      </c>
      <c r="D29" s="13" t="s">
        <v>119</v>
      </c>
      <c r="E29" s="14">
        <v>195</v>
      </c>
      <c r="F29" s="14">
        <v>242</v>
      </c>
      <c r="G29" s="14">
        <v>1</v>
      </c>
      <c r="H29" s="14">
        <v>2</v>
      </c>
      <c r="I29" s="15">
        <v>102.5</v>
      </c>
      <c r="J29" s="16">
        <f>F29/8*H29*G29</f>
        <v>60.5</v>
      </c>
      <c r="K29" s="16">
        <f>(I29+J29)</f>
        <v>163</v>
      </c>
      <c r="L29" s="14">
        <f>K29*20%</f>
        <v>32.6</v>
      </c>
      <c r="M29" s="14">
        <f>L29+K29</f>
        <v>195.6</v>
      </c>
    </row>
    <row r="30" spans="2:13" ht="15" customHeight="1">
      <c r="B30" s="36"/>
      <c r="C30" s="13" t="s">
        <v>3</v>
      </c>
      <c r="D30" s="13" t="s">
        <v>120</v>
      </c>
      <c r="E30" s="14">
        <v>85</v>
      </c>
      <c r="F30" s="14">
        <v>242</v>
      </c>
      <c r="G30" s="15">
        <v>1.5</v>
      </c>
      <c r="H30" s="15">
        <v>1.5</v>
      </c>
      <c r="I30" s="15">
        <v>3.5</v>
      </c>
      <c r="J30" s="16">
        <f>F30/8*H30*G30</f>
        <v>68.0625</v>
      </c>
      <c r="K30" s="16">
        <f>(I30+J30)</f>
        <v>71.5625</v>
      </c>
      <c r="L30" s="14">
        <f>K30*20%</f>
        <v>14.3125</v>
      </c>
      <c r="M30" s="14">
        <f>L30+K30</f>
        <v>85.875</v>
      </c>
    </row>
    <row r="31" spans="2:13" ht="15" customHeight="1">
      <c r="B31" s="36"/>
      <c r="C31" s="13" t="s">
        <v>4</v>
      </c>
      <c r="D31" s="13" t="s">
        <v>121</v>
      </c>
      <c r="E31" s="14">
        <v>44</v>
      </c>
      <c r="F31" s="14">
        <v>242</v>
      </c>
      <c r="G31" s="14">
        <v>1</v>
      </c>
      <c r="H31" s="14">
        <v>1</v>
      </c>
      <c r="I31" s="15">
        <v>6.5</v>
      </c>
      <c r="J31" s="16">
        <f>F31/8*H31*G31</f>
        <v>30.25</v>
      </c>
      <c r="K31" s="16">
        <f>(I31+J31)</f>
        <v>36.75</v>
      </c>
      <c r="L31" s="14">
        <f>K31*20%</f>
        <v>7.3500000000000005</v>
      </c>
      <c r="M31" s="14">
        <f>L31+K31</f>
        <v>44.1</v>
      </c>
    </row>
    <row r="32" spans="2:13" ht="15" customHeight="1">
      <c r="B32" s="37"/>
      <c r="C32" s="13" t="s">
        <v>5</v>
      </c>
      <c r="D32" s="13" t="s">
        <v>122</v>
      </c>
      <c r="E32" s="14">
        <v>73</v>
      </c>
      <c r="F32" s="14">
        <v>242</v>
      </c>
      <c r="G32" s="15">
        <v>1.5</v>
      </c>
      <c r="H32" s="14">
        <v>1</v>
      </c>
      <c r="I32" s="14">
        <v>16</v>
      </c>
      <c r="J32" s="16">
        <f>F32/8*H32*G32</f>
        <v>45.375</v>
      </c>
      <c r="K32" s="16">
        <f>(I32+J32)</f>
        <v>61.375</v>
      </c>
      <c r="L32" s="14">
        <f>K32*20%</f>
        <v>12.275</v>
      </c>
      <c r="M32" s="14">
        <f>L32+K32</f>
        <v>73.65</v>
      </c>
    </row>
    <row r="33" spans="2:13" ht="42" customHeight="1">
      <c r="B33" s="35">
        <v>6</v>
      </c>
      <c r="C33" s="13" t="s">
        <v>2</v>
      </c>
      <c r="D33" s="13" t="s">
        <v>123</v>
      </c>
      <c r="E33" s="14">
        <v>41</v>
      </c>
      <c r="F33" s="14">
        <v>242</v>
      </c>
      <c r="G33" s="14">
        <v>1</v>
      </c>
      <c r="H33" s="14">
        <v>1</v>
      </c>
      <c r="I33" s="15">
        <v>4.5</v>
      </c>
      <c r="J33" s="16">
        <f>F33/8*H33*G33</f>
        <v>30.25</v>
      </c>
      <c r="K33" s="16">
        <f>(I33+J33)</f>
        <v>34.75</v>
      </c>
      <c r="L33" s="14">
        <f>K33*20%</f>
        <v>6.95</v>
      </c>
      <c r="M33" s="14">
        <f>L33+K33</f>
        <v>41.7</v>
      </c>
    </row>
    <row r="34" spans="2:14" ht="42.75" customHeight="1">
      <c r="B34" s="37"/>
      <c r="C34" s="13" t="s">
        <v>3</v>
      </c>
      <c r="D34" s="13" t="s">
        <v>107</v>
      </c>
      <c r="E34" s="14"/>
      <c r="F34" s="15"/>
      <c r="G34" s="14"/>
      <c r="H34" s="14"/>
      <c r="I34" s="15"/>
      <c r="J34" s="14" t="s">
        <v>108</v>
      </c>
      <c r="K34" s="14" t="s">
        <v>108</v>
      </c>
      <c r="L34" s="14"/>
      <c r="M34" s="14" t="s">
        <v>173</v>
      </c>
      <c r="N34" s="23"/>
    </row>
    <row r="35" spans="2:13" ht="38.25">
      <c r="B35" s="35">
        <v>7</v>
      </c>
      <c r="C35" s="13"/>
      <c r="D35" s="13" t="s">
        <v>26</v>
      </c>
      <c r="E35" s="15"/>
      <c r="F35" s="21"/>
      <c r="G35" s="21"/>
      <c r="H35" s="21"/>
      <c r="I35" s="21"/>
      <c r="J35" s="21"/>
      <c r="K35" s="21"/>
      <c r="L35" s="21"/>
      <c r="M35" s="21"/>
    </row>
    <row r="36" spans="2:13" ht="15" customHeight="1">
      <c r="B36" s="36"/>
      <c r="C36" s="13" t="s">
        <v>2</v>
      </c>
      <c r="D36" s="13" t="s">
        <v>10</v>
      </c>
      <c r="E36" s="14">
        <v>230</v>
      </c>
      <c r="F36" s="14">
        <v>232</v>
      </c>
      <c r="G36" s="14">
        <v>2</v>
      </c>
      <c r="H36" s="14">
        <v>2</v>
      </c>
      <c r="I36" s="15">
        <v>76.5</v>
      </c>
      <c r="J36" s="16">
        <f aca="true" t="shared" si="0" ref="J36:J41">F36/8*H36*G36</f>
        <v>116</v>
      </c>
      <c r="K36" s="16">
        <f aca="true" t="shared" si="1" ref="K36:K41">(I36+J36)</f>
        <v>192.5</v>
      </c>
      <c r="L36" s="14">
        <f aca="true" t="shared" si="2" ref="L36:L41">K36*20%</f>
        <v>38.5</v>
      </c>
      <c r="M36" s="14">
        <f aca="true" t="shared" si="3" ref="M36:M41">L36+K36</f>
        <v>231</v>
      </c>
    </row>
    <row r="37" spans="2:13" ht="15.75" customHeight="1">
      <c r="B37" s="36"/>
      <c r="C37" s="13" t="s">
        <v>3</v>
      </c>
      <c r="D37" s="13" t="s">
        <v>11</v>
      </c>
      <c r="E37" s="14">
        <v>292</v>
      </c>
      <c r="F37" s="14">
        <v>232</v>
      </c>
      <c r="G37" s="14">
        <v>2</v>
      </c>
      <c r="H37" s="14">
        <v>2</v>
      </c>
      <c r="I37" s="14">
        <v>128</v>
      </c>
      <c r="J37" s="16">
        <f t="shared" si="0"/>
        <v>116</v>
      </c>
      <c r="K37" s="16">
        <f t="shared" si="1"/>
        <v>244</v>
      </c>
      <c r="L37" s="14">
        <f t="shared" si="2"/>
        <v>48.800000000000004</v>
      </c>
      <c r="M37" s="14">
        <f t="shared" si="3"/>
        <v>292.8</v>
      </c>
    </row>
    <row r="38" spans="2:13" ht="12.75">
      <c r="B38" s="36"/>
      <c r="C38" s="13" t="s">
        <v>4</v>
      </c>
      <c r="D38" s="13" t="s">
        <v>12</v>
      </c>
      <c r="E38" s="14">
        <v>354</v>
      </c>
      <c r="F38" s="14">
        <v>232</v>
      </c>
      <c r="G38" s="14">
        <v>2</v>
      </c>
      <c r="H38" s="14">
        <v>2</v>
      </c>
      <c r="I38" s="14">
        <v>180</v>
      </c>
      <c r="J38" s="16">
        <f t="shared" si="0"/>
        <v>116</v>
      </c>
      <c r="K38" s="16">
        <f t="shared" si="1"/>
        <v>296</v>
      </c>
      <c r="L38" s="14">
        <f t="shared" si="2"/>
        <v>59.2</v>
      </c>
      <c r="M38" s="14">
        <f t="shared" si="3"/>
        <v>355.2</v>
      </c>
    </row>
    <row r="39" spans="2:13" ht="12.75">
      <c r="B39" s="36"/>
      <c r="C39" s="13" t="s">
        <v>5</v>
      </c>
      <c r="D39" s="13" t="s">
        <v>13</v>
      </c>
      <c r="E39" s="14">
        <v>367</v>
      </c>
      <c r="F39" s="14">
        <v>232</v>
      </c>
      <c r="G39" s="14">
        <v>2</v>
      </c>
      <c r="H39" s="14">
        <v>2</v>
      </c>
      <c r="I39" s="15">
        <v>190.5</v>
      </c>
      <c r="J39" s="16">
        <f t="shared" si="0"/>
        <v>116</v>
      </c>
      <c r="K39" s="16">
        <f t="shared" si="1"/>
        <v>306.5</v>
      </c>
      <c r="L39" s="14">
        <f t="shared" si="2"/>
        <v>61.300000000000004</v>
      </c>
      <c r="M39" s="14">
        <f t="shared" si="3"/>
        <v>367.8</v>
      </c>
    </row>
    <row r="40" spans="2:13" ht="12.75">
      <c r="B40" s="36"/>
      <c r="C40" s="13" t="s">
        <v>14</v>
      </c>
      <c r="D40" s="13" t="s">
        <v>15</v>
      </c>
      <c r="E40" s="14">
        <v>391</v>
      </c>
      <c r="F40" s="14">
        <v>232</v>
      </c>
      <c r="G40" s="14">
        <v>2</v>
      </c>
      <c r="H40" s="14">
        <v>2</v>
      </c>
      <c r="I40" s="14">
        <v>211</v>
      </c>
      <c r="J40" s="16">
        <f t="shared" si="0"/>
        <v>116</v>
      </c>
      <c r="K40" s="16">
        <f t="shared" si="1"/>
        <v>327</v>
      </c>
      <c r="L40" s="14">
        <f t="shared" si="2"/>
        <v>65.4</v>
      </c>
      <c r="M40" s="14">
        <f t="shared" si="3"/>
        <v>392.4</v>
      </c>
    </row>
    <row r="41" spans="2:13" ht="12.75">
      <c r="B41" s="37"/>
      <c r="C41" s="13" t="s">
        <v>66</v>
      </c>
      <c r="D41" s="13" t="s">
        <v>67</v>
      </c>
      <c r="E41" s="14">
        <v>515</v>
      </c>
      <c r="F41" s="14">
        <v>232</v>
      </c>
      <c r="G41" s="14">
        <v>2</v>
      </c>
      <c r="H41" s="14">
        <v>2</v>
      </c>
      <c r="I41" s="14">
        <v>314</v>
      </c>
      <c r="J41" s="16">
        <f t="shared" si="0"/>
        <v>116</v>
      </c>
      <c r="K41" s="16">
        <f t="shared" si="1"/>
        <v>430</v>
      </c>
      <c r="L41" s="14">
        <f t="shared" si="2"/>
        <v>86</v>
      </c>
      <c r="M41" s="14">
        <f t="shared" si="3"/>
        <v>516</v>
      </c>
    </row>
    <row r="42" spans="2:13" ht="27" customHeight="1">
      <c r="B42" s="35">
        <v>8</v>
      </c>
      <c r="C42" s="13"/>
      <c r="D42" s="13" t="s">
        <v>27</v>
      </c>
      <c r="E42" s="14"/>
      <c r="F42" s="15"/>
      <c r="G42" s="14"/>
      <c r="H42" s="14"/>
      <c r="I42" s="15"/>
      <c r="J42" s="16"/>
      <c r="K42" s="16"/>
      <c r="L42" s="14"/>
      <c r="M42" s="14"/>
    </row>
    <row r="43" spans="2:13" ht="27" customHeight="1">
      <c r="B43" s="36"/>
      <c r="C43" s="13" t="s">
        <v>2</v>
      </c>
      <c r="D43" s="13" t="s">
        <v>124</v>
      </c>
      <c r="E43" s="14">
        <v>65</v>
      </c>
      <c r="F43" s="14">
        <v>232</v>
      </c>
      <c r="G43" s="15">
        <v>1.5</v>
      </c>
      <c r="H43" s="15">
        <v>1.25</v>
      </c>
      <c r="I43" s="15">
        <v>0.5</v>
      </c>
      <c r="J43" s="16">
        <f>F43/8*H43*G43</f>
        <v>54.375</v>
      </c>
      <c r="K43" s="16">
        <f aca="true" t="shared" si="4" ref="K43:K48">(I43+J43)</f>
        <v>54.875</v>
      </c>
      <c r="L43" s="14">
        <f aca="true" t="shared" si="5" ref="L43:L49">K43*20%</f>
        <v>10.975000000000001</v>
      </c>
      <c r="M43" s="14">
        <f aca="true" t="shared" si="6" ref="M43:M49">L43+K43</f>
        <v>65.85</v>
      </c>
    </row>
    <row r="44" spans="2:13" ht="27" customHeight="1">
      <c r="B44" s="36"/>
      <c r="C44" s="13" t="s">
        <v>3</v>
      </c>
      <c r="D44" s="13" t="s">
        <v>125</v>
      </c>
      <c r="E44" s="14">
        <v>37</v>
      </c>
      <c r="F44" s="14">
        <v>232</v>
      </c>
      <c r="G44" s="14">
        <v>1</v>
      </c>
      <c r="H44" s="14">
        <v>1</v>
      </c>
      <c r="I44" s="14">
        <v>2</v>
      </c>
      <c r="J44" s="16">
        <f>F44/8*H44*G44</f>
        <v>29</v>
      </c>
      <c r="K44" s="16">
        <f t="shared" si="4"/>
        <v>31</v>
      </c>
      <c r="L44" s="14">
        <f t="shared" si="5"/>
        <v>6.2</v>
      </c>
      <c r="M44" s="14">
        <f t="shared" si="6"/>
        <v>37.2</v>
      </c>
    </row>
    <row r="45" spans="2:13" ht="27.75" customHeight="1">
      <c r="B45" s="36"/>
      <c r="C45" s="13" t="s">
        <v>4</v>
      </c>
      <c r="D45" s="13" t="s">
        <v>16</v>
      </c>
      <c r="E45" s="14">
        <v>22</v>
      </c>
      <c r="F45" s="14">
        <v>232</v>
      </c>
      <c r="G45" s="14">
        <v>1</v>
      </c>
      <c r="H45" s="15">
        <v>0.65</v>
      </c>
      <c r="I45" s="14">
        <v>0</v>
      </c>
      <c r="J45" s="16">
        <f>F45/8*H45*G45</f>
        <v>18.85</v>
      </c>
      <c r="K45" s="16">
        <f t="shared" si="4"/>
        <v>18.85</v>
      </c>
      <c r="L45" s="14">
        <f t="shared" si="5"/>
        <v>3.7700000000000005</v>
      </c>
      <c r="M45" s="14">
        <f t="shared" si="6"/>
        <v>22.62</v>
      </c>
    </row>
    <row r="46" spans="2:13" ht="27" customHeight="1">
      <c r="B46" s="37"/>
      <c r="C46" s="13" t="s">
        <v>5</v>
      </c>
      <c r="D46" s="13" t="s">
        <v>17</v>
      </c>
      <c r="E46" s="14">
        <v>22</v>
      </c>
      <c r="F46" s="14">
        <v>232</v>
      </c>
      <c r="G46" s="14">
        <v>1</v>
      </c>
      <c r="H46" s="15">
        <v>0.65</v>
      </c>
      <c r="I46" s="14">
        <v>0</v>
      </c>
      <c r="J46" s="16">
        <f>F46/8*H46*G46</f>
        <v>18.85</v>
      </c>
      <c r="K46" s="16">
        <f t="shared" si="4"/>
        <v>18.85</v>
      </c>
      <c r="L46" s="14">
        <f t="shared" si="5"/>
        <v>3.7700000000000005</v>
      </c>
      <c r="M46" s="14">
        <f t="shared" si="6"/>
        <v>22.62</v>
      </c>
    </row>
    <row r="47" spans="2:13" ht="40.5" customHeight="1">
      <c r="B47" s="35">
        <v>9</v>
      </c>
      <c r="C47" s="13"/>
      <c r="D47" s="13" t="s">
        <v>126</v>
      </c>
      <c r="E47" s="14"/>
      <c r="F47" s="15"/>
      <c r="G47" s="14"/>
      <c r="H47" s="14"/>
      <c r="I47" s="15"/>
      <c r="J47" s="16"/>
      <c r="K47" s="16"/>
      <c r="L47" s="14"/>
      <c r="M47" s="14"/>
    </row>
    <row r="48" spans="2:13" ht="15.75" customHeight="1">
      <c r="B48" s="36"/>
      <c r="C48" s="13" t="s">
        <v>2</v>
      </c>
      <c r="D48" s="13" t="s">
        <v>18</v>
      </c>
      <c r="E48" s="14">
        <v>116</v>
      </c>
      <c r="F48" s="14">
        <v>225</v>
      </c>
      <c r="G48" s="14">
        <v>1</v>
      </c>
      <c r="H48" s="14">
        <v>2</v>
      </c>
      <c r="I48" s="15">
        <v>40.5</v>
      </c>
      <c r="J48" s="16">
        <v>56</v>
      </c>
      <c r="K48" s="16">
        <f t="shared" si="4"/>
        <v>96.5</v>
      </c>
      <c r="L48" s="14">
        <f t="shared" si="5"/>
        <v>19.3</v>
      </c>
      <c r="M48" s="14">
        <f>K48+L48</f>
        <v>115.8</v>
      </c>
    </row>
    <row r="49" spans="2:13" ht="15.75" customHeight="1">
      <c r="B49" s="37"/>
      <c r="C49" s="13" t="s">
        <v>3</v>
      </c>
      <c r="D49" s="13" t="s">
        <v>19</v>
      </c>
      <c r="E49" s="14">
        <v>90</v>
      </c>
      <c r="F49" s="14">
        <v>225</v>
      </c>
      <c r="G49" s="14">
        <v>1</v>
      </c>
      <c r="H49" s="14">
        <v>1</v>
      </c>
      <c r="I49" s="14">
        <v>47</v>
      </c>
      <c r="J49" s="16">
        <v>28</v>
      </c>
      <c r="K49" s="16">
        <v>75</v>
      </c>
      <c r="L49" s="14">
        <f t="shared" si="5"/>
        <v>15</v>
      </c>
      <c r="M49" s="14">
        <f t="shared" si="6"/>
        <v>90</v>
      </c>
    </row>
    <row r="50" spans="2:13" ht="41.25" customHeight="1">
      <c r="B50" s="35">
        <v>10</v>
      </c>
      <c r="C50" s="13"/>
      <c r="D50" s="13" t="s">
        <v>127</v>
      </c>
      <c r="E50" s="15"/>
      <c r="F50" s="22"/>
      <c r="G50" s="21"/>
      <c r="H50" s="21"/>
      <c r="I50" s="21"/>
      <c r="J50" s="21"/>
      <c r="K50" s="21"/>
      <c r="L50" s="21"/>
      <c r="M50" s="21"/>
    </row>
    <row r="51" spans="2:14" ht="15.75" customHeight="1">
      <c r="B51" s="36"/>
      <c r="C51" s="13" t="s">
        <v>2</v>
      </c>
      <c r="D51" s="13" t="s">
        <v>18</v>
      </c>
      <c r="E51" s="14">
        <v>55</v>
      </c>
      <c r="F51" s="14">
        <v>225</v>
      </c>
      <c r="G51" s="14">
        <v>1</v>
      </c>
      <c r="H51" s="15">
        <v>1.65</v>
      </c>
      <c r="I51" s="14">
        <v>0</v>
      </c>
      <c r="J51" s="16">
        <v>46</v>
      </c>
      <c r="K51" s="16">
        <f>(I51+J51)</f>
        <v>46</v>
      </c>
      <c r="L51" s="14">
        <f>K51*20%</f>
        <v>9.200000000000001</v>
      </c>
      <c r="M51" s="14">
        <f>L51+K51</f>
        <v>55.2</v>
      </c>
      <c r="N51" s="1" t="s">
        <v>98</v>
      </c>
    </row>
    <row r="52" spans="2:13" ht="15.75" customHeight="1">
      <c r="B52" s="37"/>
      <c r="C52" s="13" t="s">
        <v>3</v>
      </c>
      <c r="D52" s="13" t="s">
        <v>19</v>
      </c>
      <c r="E52" s="14">
        <v>27</v>
      </c>
      <c r="F52" s="14">
        <v>225</v>
      </c>
      <c r="G52" s="14">
        <v>1</v>
      </c>
      <c r="H52" s="15">
        <v>0.77</v>
      </c>
      <c r="I52" s="14">
        <v>1</v>
      </c>
      <c r="J52" s="16">
        <v>22</v>
      </c>
      <c r="K52" s="16">
        <f>(I52+J52)</f>
        <v>23</v>
      </c>
      <c r="L52" s="14">
        <f>K52*20%</f>
        <v>4.6000000000000005</v>
      </c>
      <c r="M52" s="14">
        <f>L52+K52</f>
        <v>27.6</v>
      </c>
    </row>
    <row r="53" spans="2:13" ht="25.5">
      <c r="B53" s="35">
        <v>11</v>
      </c>
      <c r="C53" s="13"/>
      <c r="D53" s="13" t="s">
        <v>28</v>
      </c>
      <c r="E53" s="15">
        <v>0</v>
      </c>
      <c r="F53" s="21"/>
      <c r="G53" s="21"/>
      <c r="H53" s="21">
        <v>0</v>
      </c>
      <c r="I53" s="21"/>
      <c r="J53" s="21"/>
      <c r="K53" s="16">
        <f>(I53+J53)</f>
        <v>0</v>
      </c>
      <c r="L53" s="14">
        <f>K53*20%</f>
        <v>0</v>
      </c>
      <c r="M53" s="14">
        <f>L53+K53</f>
        <v>0</v>
      </c>
    </row>
    <row r="54" spans="2:13" ht="15.75" customHeight="1">
      <c r="B54" s="36"/>
      <c r="C54" s="13" t="s">
        <v>2</v>
      </c>
      <c r="D54" s="13" t="s">
        <v>18</v>
      </c>
      <c r="E54" s="14">
        <v>126</v>
      </c>
      <c r="F54" s="14">
        <v>225</v>
      </c>
      <c r="G54" s="14">
        <v>1</v>
      </c>
      <c r="H54" s="14">
        <v>1</v>
      </c>
      <c r="I54" s="15">
        <v>77.5</v>
      </c>
      <c r="J54" s="16">
        <v>28</v>
      </c>
      <c r="K54" s="16">
        <f>(I54+J54)</f>
        <v>105.5</v>
      </c>
      <c r="L54" s="14">
        <f>K54*20%</f>
        <v>21.1</v>
      </c>
      <c r="M54" s="14">
        <f>L54+K54</f>
        <v>126.6</v>
      </c>
    </row>
    <row r="55" spans="2:13" ht="27" customHeight="1">
      <c r="B55" s="36"/>
      <c r="C55" s="13"/>
      <c r="D55" s="13" t="s">
        <v>128</v>
      </c>
      <c r="E55" s="15"/>
      <c r="F55" s="22"/>
      <c r="G55" s="21"/>
      <c r="H55" s="21"/>
      <c r="I55" s="21"/>
      <c r="J55" s="21"/>
      <c r="K55" s="21"/>
      <c r="L55" s="21"/>
      <c r="M55" s="21"/>
    </row>
    <row r="56" spans="2:13" ht="15.75" customHeight="1">
      <c r="B56" s="36"/>
      <c r="C56" s="13" t="s">
        <v>3</v>
      </c>
      <c r="D56" s="13" t="s">
        <v>19</v>
      </c>
      <c r="E56" s="14">
        <v>120</v>
      </c>
      <c r="F56" s="14">
        <v>225</v>
      </c>
      <c r="G56" s="14">
        <v>1</v>
      </c>
      <c r="H56" s="14">
        <v>1</v>
      </c>
      <c r="I56" s="15">
        <v>72.5</v>
      </c>
      <c r="J56" s="16">
        <v>28</v>
      </c>
      <c r="K56" s="16">
        <f>(I56+J56)</f>
        <v>100.5</v>
      </c>
      <c r="L56" s="14">
        <f>K56*20%</f>
        <v>20.1</v>
      </c>
      <c r="M56" s="14">
        <f>L56+K56</f>
        <v>120.6</v>
      </c>
    </row>
    <row r="57" spans="2:13" ht="30" customHeight="1">
      <c r="B57" s="36"/>
      <c r="C57" s="13"/>
      <c r="D57" s="13" t="s">
        <v>128</v>
      </c>
      <c r="E57" s="15"/>
      <c r="F57" s="22"/>
      <c r="G57" s="21"/>
      <c r="H57" s="21"/>
      <c r="I57" s="21"/>
      <c r="J57" s="21"/>
      <c r="K57" s="21"/>
      <c r="L57" s="21"/>
      <c r="M57" s="21"/>
    </row>
    <row r="58" spans="2:13" ht="14.25" customHeight="1">
      <c r="B58" s="36"/>
      <c r="C58" s="13" t="s">
        <v>20</v>
      </c>
      <c r="D58" s="13" t="s">
        <v>21</v>
      </c>
      <c r="E58" s="14">
        <v>84</v>
      </c>
      <c r="F58" s="14">
        <v>225</v>
      </c>
      <c r="G58" s="14">
        <v>1</v>
      </c>
      <c r="H58" s="14">
        <v>1</v>
      </c>
      <c r="I58" s="14">
        <v>42</v>
      </c>
      <c r="J58" s="16">
        <v>28</v>
      </c>
      <c r="K58" s="16">
        <f>(I58+J58)</f>
        <v>70</v>
      </c>
      <c r="L58" s="14">
        <f>K58*20%</f>
        <v>14</v>
      </c>
      <c r="M58" s="14">
        <f>L58+K58</f>
        <v>84</v>
      </c>
    </row>
    <row r="59" spans="2:13" ht="29.25" customHeight="1">
      <c r="B59" s="37"/>
      <c r="C59" s="13"/>
      <c r="D59" s="13" t="s">
        <v>128</v>
      </c>
      <c r="E59" s="15"/>
      <c r="F59" s="21"/>
      <c r="G59" s="21"/>
      <c r="H59" s="21"/>
      <c r="I59" s="22"/>
      <c r="J59" s="21"/>
      <c r="K59" s="21"/>
      <c r="L59" s="21"/>
      <c r="M59" s="21"/>
    </row>
    <row r="60" spans="2:13" ht="29.25" customHeight="1">
      <c r="B60" s="8">
        <v>12</v>
      </c>
      <c r="C60" s="13"/>
      <c r="D60" s="13" t="s">
        <v>129</v>
      </c>
      <c r="E60" s="14">
        <v>60</v>
      </c>
      <c r="F60" s="14">
        <v>225</v>
      </c>
      <c r="G60" s="14">
        <v>1</v>
      </c>
      <c r="H60" s="14">
        <v>1</v>
      </c>
      <c r="I60" s="14">
        <v>22</v>
      </c>
      <c r="J60" s="16">
        <v>28</v>
      </c>
      <c r="K60" s="16">
        <f>(I60+J60)</f>
        <v>50</v>
      </c>
      <c r="L60" s="14">
        <f>K60*20%</f>
        <v>10</v>
      </c>
      <c r="M60" s="14">
        <f>L60+K60</f>
        <v>60</v>
      </c>
    </row>
    <row r="61" spans="2:13" ht="39.75" customHeight="1">
      <c r="B61" s="8">
        <v>13</v>
      </c>
      <c r="C61" s="13"/>
      <c r="D61" s="13" t="s">
        <v>130</v>
      </c>
      <c r="E61" s="14">
        <v>220</v>
      </c>
      <c r="F61" s="14">
        <v>225</v>
      </c>
      <c r="G61" s="14">
        <v>2</v>
      </c>
      <c r="H61" s="14">
        <v>2</v>
      </c>
      <c r="I61" s="15">
        <v>71.5</v>
      </c>
      <c r="J61" s="16">
        <f>F61/8*H61*G61</f>
        <v>112.5</v>
      </c>
      <c r="K61" s="16">
        <f>(I61+J61)</f>
        <v>184</v>
      </c>
      <c r="L61" s="14">
        <f>K61*20%</f>
        <v>36.800000000000004</v>
      </c>
      <c r="M61" s="14">
        <f>L61+K61</f>
        <v>220.8</v>
      </c>
    </row>
    <row r="62" spans="2:13" ht="19.5" customHeight="1">
      <c r="B62" s="35">
        <v>14</v>
      </c>
      <c r="C62" s="13"/>
      <c r="D62" s="13" t="s">
        <v>131</v>
      </c>
      <c r="E62" s="15"/>
      <c r="F62" s="22"/>
      <c r="G62" s="21"/>
      <c r="H62" s="21"/>
      <c r="I62" s="21"/>
      <c r="J62" s="21"/>
      <c r="K62" s="21"/>
      <c r="L62" s="21"/>
      <c r="M62" s="21"/>
    </row>
    <row r="63" spans="2:13" ht="15" customHeight="1">
      <c r="B63" s="36"/>
      <c r="C63" s="13" t="s">
        <v>2</v>
      </c>
      <c r="D63" s="13" t="s">
        <v>18</v>
      </c>
      <c r="E63" s="14">
        <v>35</v>
      </c>
      <c r="F63" s="14">
        <v>225</v>
      </c>
      <c r="G63" s="14">
        <v>1</v>
      </c>
      <c r="H63" s="14">
        <v>1</v>
      </c>
      <c r="I63" s="14">
        <v>1</v>
      </c>
      <c r="J63" s="16">
        <f>F63/8*H63*G63</f>
        <v>28.125</v>
      </c>
      <c r="K63" s="16">
        <f>(I63+J63)</f>
        <v>29.125</v>
      </c>
      <c r="L63" s="14">
        <f>K63*20%</f>
        <v>5.825</v>
      </c>
      <c r="M63" s="14">
        <f>L63+K63</f>
        <v>34.95</v>
      </c>
    </row>
    <row r="64" spans="2:14" ht="15" customHeight="1">
      <c r="B64" s="37"/>
      <c r="C64" s="13" t="s">
        <v>3</v>
      </c>
      <c r="D64" s="13" t="s">
        <v>19</v>
      </c>
      <c r="E64" s="14">
        <v>21</v>
      </c>
      <c r="F64" s="14">
        <v>225</v>
      </c>
      <c r="G64" s="14">
        <v>1</v>
      </c>
      <c r="H64" s="15">
        <v>0.63</v>
      </c>
      <c r="I64" s="14">
        <v>0</v>
      </c>
      <c r="J64" s="16">
        <f>F64/8*H64*G64</f>
        <v>17.71875</v>
      </c>
      <c r="K64" s="16">
        <f>(I64+J64)</f>
        <v>17.71875</v>
      </c>
      <c r="L64" s="14">
        <f>K64*20%</f>
        <v>3.54375</v>
      </c>
      <c r="M64" s="14">
        <f>L64+K64</f>
        <v>21.2625</v>
      </c>
      <c r="N64" s="1" t="s">
        <v>98</v>
      </c>
    </row>
    <row r="65" spans="2:13" ht="63.75">
      <c r="B65" s="35">
        <v>15</v>
      </c>
      <c r="C65" s="13"/>
      <c r="D65" s="13" t="s">
        <v>132</v>
      </c>
      <c r="E65" s="15"/>
      <c r="F65" s="21"/>
      <c r="G65" s="21"/>
      <c r="H65" s="21"/>
      <c r="I65" s="21"/>
      <c r="J65" s="21"/>
      <c r="K65" s="21"/>
      <c r="L65" s="21"/>
      <c r="M65" s="21"/>
    </row>
    <row r="66" spans="2:13" ht="15" customHeight="1">
      <c r="B66" s="36"/>
      <c r="C66" s="13" t="s">
        <v>2</v>
      </c>
      <c r="D66" s="13" t="s">
        <v>133</v>
      </c>
      <c r="E66" s="14">
        <v>1041</v>
      </c>
      <c r="F66" s="14">
        <v>225</v>
      </c>
      <c r="G66" s="14">
        <v>7</v>
      </c>
      <c r="H66" s="14">
        <v>3</v>
      </c>
      <c r="I66" s="14">
        <v>282</v>
      </c>
      <c r="J66" s="16">
        <f>F66/8*H66*G66</f>
        <v>590.625</v>
      </c>
      <c r="K66" s="16">
        <f>(I66+J66)</f>
        <v>872.625</v>
      </c>
      <c r="L66" s="14">
        <f>K66*20%</f>
        <v>174.525</v>
      </c>
      <c r="M66" s="14">
        <f>L66+K66</f>
        <v>1047.15</v>
      </c>
    </row>
    <row r="67" spans="2:13" ht="15" customHeight="1">
      <c r="B67" s="36"/>
      <c r="C67" s="13" t="s">
        <v>3</v>
      </c>
      <c r="D67" s="13" t="s">
        <v>29</v>
      </c>
      <c r="E67" s="14">
        <v>772</v>
      </c>
      <c r="F67" s="14">
        <v>225</v>
      </c>
      <c r="G67" s="14">
        <v>6</v>
      </c>
      <c r="H67" s="14">
        <v>2</v>
      </c>
      <c r="I67" s="15">
        <v>308.5</v>
      </c>
      <c r="J67" s="16">
        <f>F67/8*H67*G67</f>
        <v>337.5</v>
      </c>
      <c r="K67" s="16">
        <f>(I67+J67)</f>
        <v>646</v>
      </c>
      <c r="L67" s="14">
        <f>K67*20%</f>
        <v>129.20000000000002</v>
      </c>
      <c r="M67" s="14">
        <f>L67+K67</f>
        <v>775.2</v>
      </c>
    </row>
    <row r="68" spans="2:13" ht="15" customHeight="1">
      <c r="B68" s="36"/>
      <c r="C68" s="13" t="s">
        <v>20</v>
      </c>
      <c r="D68" s="13" t="s">
        <v>22</v>
      </c>
      <c r="E68" s="14">
        <v>638</v>
      </c>
      <c r="F68" s="14">
        <v>225</v>
      </c>
      <c r="G68" s="14">
        <v>4</v>
      </c>
      <c r="H68" s="14">
        <v>2</v>
      </c>
      <c r="I68" s="14">
        <v>309</v>
      </c>
      <c r="J68" s="16">
        <f>F68/8*H68*G68</f>
        <v>225</v>
      </c>
      <c r="K68" s="16">
        <f>(I68+J68)</f>
        <v>534</v>
      </c>
      <c r="L68" s="14">
        <f>K68*20%</f>
        <v>106.80000000000001</v>
      </c>
      <c r="M68" s="14">
        <f>L68+K68</f>
        <v>640.8</v>
      </c>
    </row>
    <row r="69" spans="2:13" ht="15" customHeight="1">
      <c r="B69" s="37"/>
      <c r="C69" s="13" t="s">
        <v>5</v>
      </c>
      <c r="D69" s="13" t="s">
        <v>134</v>
      </c>
      <c r="E69" s="14">
        <v>505</v>
      </c>
      <c r="F69" s="14">
        <v>223</v>
      </c>
      <c r="G69" s="14">
        <v>4</v>
      </c>
      <c r="H69" s="14">
        <v>1</v>
      </c>
      <c r="I69" s="14">
        <v>309</v>
      </c>
      <c r="J69" s="16">
        <f>F69/8*H69*G69</f>
        <v>111.5</v>
      </c>
      <c r="K69" s="16">
        <f>(I69+J69)</f>
        <v>420.5</v>
      </c>
      <c r="L69" s="14">
        <f>K69*20%</f>
        <v>84.10000000000001</v>
      </c>
      <c r="M69" s="14">
        <f>L69+K69</f>
        <v>504.6</v>
      </c>
    </row>
    <row r="70" spans="2:13" ht="81" customHeight="1">
      <c r="B70" s="35">
        <v>16</v>
      </c>
      <c r="C70" s="13"/>
      <c r="D70" s="13" t="s">
        <v>162</v>
      </c>
      <c r="E70" s="15"/>
      <c r="F70" s="21"/>
      <c r="G70" s="21"/>
      <c r="H70" s="21"/>
      <c r="I70" s="21"/>
      <c r="J70" s="21"/>
      <c r="K70" s="21"/>
      <c r="L70" s="21"/>
      <c r="M70" s="21"/>
    </row>
    <row r="71" spans="2:13" ht="19.5" customHeight="1">
      <c r="B71" s="36"/>
      <c r="C71" s="13" t="s">
        <v>2</v>
      </c>
      <c r="D71" s="13" t="s">
        <v>133</v>
      </c>
      <c r="E71" s="14">
        <v>2891</v>
      </c>
      <c r="F71" s="14">
        <v>225</v>
      </c>
      <c r="G71" s="14">
        <v>10</v>
      </c>
      <c r="H71" s="14">
        <v>7</v>
      </c>
      <c r="I71" s="14">
        <v>458</v>
      </c>
      <c r="J71" s="16">
        <f>F71/8*H71*G71</f>
        <v>1968.75</v>
      </c>
      <c r="K71" s="16">
        <f>(I71+J71)</f>
        <v>2426.75</v>
      </c>
      <c r="L71" s="14">
        <f>K71*20%</f>
        <v>485.35</v>
      </c>
      <c r="M71" s="14">
        <f>L71+K71</f>
        <v>2912.1</v>
      </c>
    </row>
    <row r="72" spans="2:13" ht="19.5" customHeight="1">
      <c r="B72" s="36"/>
      <c r="C72" s="13" t="s">
        <v>3</v>
      </c>
      <c r="D72" s="13" t="s">
        <v>29</v>
      </c>
      <c r="E72" s="14">
        <v>2248</v>
      </c>
      <c r="F72" s="14">
        <v>225</v>
      </c>
      <c r="G72" s="14">
        <v>10</v>
      </c>
      <c r="H72" s="14">
        <v>6</v>
      </c>
      <c r="I72" s="15">
        <v>200.5</v>
      </c>
      <c r="J72" s="16">
        <f>F72/8*H72*G72</f>
        <v>1687.5</v>
      </c>
      <c r="K72" s="16">
        <f>(I72+J72)</f>
        <v>1888</v>
      </c>
      <c r="L72" s="14">
        <f>K72*20%</f>
        <v>377.6</v>
      </c>
      <c r="M72" s="14">
        <f>L72+K72</f>
        <v>2265.6</v>
      </c>
    </row>
    <row r="73" spans="2:13" ht="19.5" customHeight="1">
      <c r="B73" s="36"/>
      <c r="C73" s="13" t="s">
        <v>20</v>
      </c>
      <c r="D73" s="13" t="s">
        <v>22</v>
      </c>
      <c r="E73" s="14">
        <v>1829</v>
      </c>
      <c r="F73" s="14">
        <v>225</v>
      </c>
      <c r="G73" s="14">
        <v>10</v>
      </c>
      <c r="H73" s="14">
        <v>4</v>
      </c>
      <c r="I73" s="14">
        <v>409</v>
      </c>
      <c r="J73" s="16">
        <f>F73/8*H73*G73</f>
        <v>1125</v>
      </c>
      <c r="K73" s="16">
        <f>(I73+J73)</f>
        <v>1534</v>
      </c>
      <c r="L73" s="14">
        <f>K73*20%</f>
        <v>306.8</v>
      </c>
      <c r="M73" s="14">
        <f>L73+K73</f>
        <v>1840.8</v>
      </c>
    </row>
    <row r="74" spans="2:13" ht="19.5" customHeight="1">
      <c r="B74" s="37"/>
      <c r="C74" s="13" t="s">
        <v>5</v>
      </c>
      <c r="D74" s="13" t="s">
        <v>134</v>
      </c>
      <c r="E74" s="14">
        <v>1643</v>
      </c>
      <c r="F74" s="14">
        <v>225</v>
      </c>
      <c r="G74" s="14">
        <v>10</v>
      </c>
      <c r="H74" s="14">
        <v>4</v>
      </c>
      <c r="I74" s="14">
        <v>254</v>
      </c>
      <c r="J74" s="16">
        <f>F74/8*H74*G74</f>
        <v>1125</v>
      </c>
      <c r="K74" s="16">
        <f>(I74+J74)</f>
        <v>1379</v>
      </c>
      <c r="L74" s="14">
        <f>K74*20%</f>
        <v>275.8</v>
      </c>
      <c r="M74" s="14">
        <f>L74+K74</f>
        <v>1654.8</v>
      </c>
    </row>
    <row r="75" spans="2:13" ht="39.75" customHeight="1">
      <c r="B75" s="35">
        <v>17</v>
      </c>
      <c r="C75" s="13"/>
      <c r="D75" s="13" t="s">
        <v>163</v>
      </c>
      <c r="E75" s="15"/>
      <c r="F75" s="21"/>
      <c r="G75" s="21"/>
      <c r="H75" s="21"/>
      <c r="I75" s="21"/>
      <c r="J75" s="21"/>
      <c r="K75" s="21"/>
      <c r="L75" s="21"/>
      <c r="M75" s="21"/>
    </row>
    <row r="76" spans="2:13" ht="19.5" customHeight="1">
      <c r="B76" s="36"/>
      <c r="C76" s="13" t="s">
        <v>2</v>
      </c>
      <c r="D76" s="13" t="s">
        <v>18</v>
      </c>
      <c r="E76" s="14">
        <v>257</v>
      </c>
      <c r="F76" s="14">
        <v>225</v>
      </c>
      <c r="G76" s="14">
        <v>2</v>
      </c>
      <c r="H76" s="14">
        <v>2</v>
      </c>
      <c r="I76" s="14">
        <v>103</v>
      </c>
      <c r="J76" s="16">
        <f>F76/8*H76*G76</f>
        <v>112.5</v>
      </c>
      <c r="K76" s="16">
        <f>(I76+J76)</f>
        <v>215.5</v>
      </c>
      <c r="L76" s="14">
        <f>K76*20%</f>
        <v>43.1</v>
      </c>
      <c r="M76" s="14">
        <f>L76+K76</f>
        <v>258.6</v>
      </c>
    </row>
    <row r="77" spans="2:13" ht="19.5" customHeight="1">
      <c r="B77" s="37"/>
      <c r="C77" s="13" t="s">
        <v>3</v>
      </c>
      <c r="D77" s="13" t="s">
        <v>19</v>
      </c>
      <c r="E77" s="14">
        <v>145</v>
      </c>
      <c r="F77" s="14">
        <v>225</v>
      </c>
      <c r="G77" s="14">
        <v>2</v>
      </c>
      <c r="H77" s="14">
        <v>2</v>
      </c>
      <c r="I77" s="14">
        <v>9</v>
      </c>
      <c r="J77" s="16">
        <f>F77/8*H77*G77</f>
        <v>112.5</v>
      </c>
      <c r="K77" s="16">
        <f>(I77+J77)</f>
        <v>121.5</v>
      </c>
      <c r="L77" s="14">
        <f>K77*20%</f>
        <v>24.3</v>
      </c>
      <c r="M77" s="14">
        <f>L77+K77</f>
        <v>145.8</v>
      </c>
    </row>
    <row r="78" spans="2:13" ht="28.5" customHeight="1">
      <c r="B78" s="8">
        <v>18</v>
      </c>
      <c r="C78" s="13"/>
      <c r="D78" s="13" t="s">
        <v>135</v>
      </c>
      <c r="E78" s="14">
        <v>84</v>
      </c>
      <c r="F78" s="14">
        <v>225</v>
      </c>
      <c r="G78" s="14">
        <v>1</v>
      </c>
      <c r="H78" s="14">
        <v>2</v>
      </c>
      <c r="I78" s="14">
        <v>14</v>
      </c>
      <c r="J78" s="16">
        <f>F78/8*H78*G78</f>
        <v>56.25</v>
      </c>
      <c r="K78" s="16">
        <f>(I78+J78)</f>
        <v>70.25</v>
      </c>
      <c r="L78" s="14">
        <f>K78*20%</f>
        <v>14.05</v>
      </c>
      <c r="M78" s="14">
        <f>L78+K78</f>
        <v>84.3</v>
      </c>
    </row>
    <row r="79" spans="2:13" ht="53.25" customHeight="1">
      <c r="B79" s="35">
        <v>19</v>
      </c>
      <c r="C79" s="8" t="s">
        <v>30</v>
      </c>
      <c r="D79" s="13" t="s">
        <v>136</v>
      </c>
      <c r="E79" s="14">
        <v>280</v>
      </c>
      <c r="F79" s="14">
        <v>225</v>
      </c>
      <c r="G79" s="14">
        <v>2</v>
      </c>
      <c r="H79" s="14">
        <v>2</v>
      </c>
      <c r="I79" s="15">
        <v>121.5</v>
      </c>
      <c r="J79" s="16">
        <f>F79/8*H79*G79</f>
        <v>112.5</v>
      </c>
      <c r="K79" s="16">
        <f>(I79+J79)</f>
        <v>234</v>
      </c>
      <c r="L79" s="14">
        <f>K79*20%</f>
        <v>46.800000000000004</v>
      </c>
      <c r="M79" s="14">
        <f>L79+K79</f>
        <v>280.8</v>
      </c>
    </row>
    <row r="80" spans="2:13" ht="52.5" customHeight="1">
      <c r="B80" s="37"/>
      <c r="C80" s="8" t="s">
        <v>31</v>
      </c>
      <c r="D80" s="13" t="s">
        <v>137</v>
      </c>
      <c r="E80" s="14">
        <v>200</v>
      </c>
      <c r="F80" s="14">
        <v>225</v>
      </c>
      <c r="G80" s="14">
        <v>2</v>
      </c>
      <c r="H80" s="14">
        <v>2</v>
      </c>
      <c r="I80" s="15">
        <v>55.5</v>
      </c>
      <c r="J80" s="16">
        <f>F80/8*H80*G80</f>
        <v>112.5</v>
      </c>
      <c r="K80" s="16">
        <f>(I80+J80)</f>
        <v>168</v>
      </c>
      <c r="L80" s="14">
        <f>K80*20%</f>
        <v>33.6</v>
      </c>
      <c r="M80" s="14">
        <f>L80+K80</f>
        <v>201.6</v>
      </c>
    </row>
    <row r="81" spans="2:13" ht="25.5">
      <c r="B81" s="35">
        <v>20</v>
      </c>
      <c r="C81" s="13"/>
      <c r="D81" s="13" t="s">
        <v>32</v>
      </c>
      <c r="E81" s="24"/>
      <c r="F81" s="14">
        <v>225</v>
      </c>
      <c r="G81" s="21"/>
      <c r="H81" s="21"/>
      <c r="I81" s="21"/>
      <c r="J81" s="21"/>
      <c r="K81" s="21"/>
      <c r="L81" s="21"/>
      <c r="M81" s="21"/>
    </row>
    <row r="82" spans="2:13" ht="19.5" customHeight="1">
      <c r="B82" s="36"/>
      <c r="C82" s="13" t="s">
        <v>30</v>
      </c>
      <c r="D82" s="13" t="s">
        <v>33</v>
      </c>
      <c r="E82" s="14">
        <v>281</v>
      </c>
      <c r="F82" s="14">
        <v>225</v>
      </c>
      <c r="G82" s="14">
        <v>2</v>
      </c>
      <c r="H82" s="14">
        <v>2</v>
      </c>
      <c r="I82" s="14">
        <v>123</v>
      </c>
      <c r="J82" s="16">
        <f>F82/8*H82*G82</f>
        <v>112.5</v>
      </c>
      <c r="K82" s="16">
        <f>(I82+J82)</f>
        <v>235.5</v>
      </c>
      <c r="L82" s="14">
        <f>K82*20%</f>
        <v>47.1</v>
      </c>
      <c r="M82" s="14">
        <f>L82+K82</f>
        <v>282.6</v>
      </c>
    </row>
    <row r="83" spans="2:13" ht="19.5" customHeight="1">
      <c r="B83" s="37"/>
      <c r="C83" s="13" t="s">
        <v>31</v>
      </c>
      <c r="D83" s="13" t="s">
        <v>34</v>
      </c>
      <c r="E83" s="14">
        <v>208</v>
      </c>
      <c r="F83" s="14">
        <v>225</v>
      </c>
      <c r="G83" s="14">
        <v>2</v>
      </c>
      <c r="H83" s="14">
        <v>2</v>
      </c>
      <c r="I83" s="15">
        <v>61.5</v>
      </c>
      <c r="J83" s="16">
        <f>F83/8*H83*G83</f>
        <v>112.5</v>
      </c>
      <c r="K83" s="16">
        <f>(I83+J83)</f>
        <v>174</v>
      </c>
      <c r="L83" s="14">
        <f>K83*20%</f>
        <v>34.800000000000004</v>
      </c>
      <c r="M83" s="14">
        <f>L83+K83</f>
        <v>208.8</v>
      </c>
    </row>
    <row r="84" spans="2:13" ht="19.5" customHeight="1">
      <c r="B84" s="35">
        <v>21</v>
      </c>
      <c r="C84" s="13"/>
      <c r="D84" s="13" t="s">
        <v>47</v>
      </c>
      <c r="E84" s="14">
        <v>258</v>
      </c>
      <c r="F84" s="14">
        <v>225</v>
      </c>
      <c r="G84" s="14">
        <v>2</v>
      </c>
      <c r="H84" s="14">
        <v>2</v>
      </c>
      <c r="I84" s="15">
        <v>103.5</v>
      </c>
      <c r="J84" s="16">
        <f>F84/8*H84*G84</f>
        <v>112.5</v>
      </c>
      <c r="K84" s="16">
        <f>(I84+J84)</f>
        <v>216</v>
      </c>
      <c r="L84" s="14">
        <f>K84*20%</f>
        <v>43.2</v>
      </c>
      <c r="M84" s="14">
        <f>L84+K84</f>
        <v>259.2</v>
      </c>
    </row>
    <row r="85" spans="2:13" ht="27.75" customHeight="1">
      <c r="B85" s="36"/>
      <c r="C85" s="13"/>
      <c r="D85" s="13" t="s">
        <v>164</v>
      </c>
      <c r="E85" s="25"/>
      <c r="F85" s="22"/>
      <c r="G85" s="21"/>
      <c r="H85" s="21"/>
      <c r="I85" s="21"/>
      <c r="J85" s="21"/>
      <c r="K85" s="21"/>
      <c r="L85" s="21"/>
      <c r="M85" s="21"/>
    </row>
    <row r="86" spans="2:13" ht="15" customHeight="1">
      <c r="B86" s="36"/>
      <c r="C86" s="13" t="s">
        <v>30</v>
      </c>
      <c r="D86" s="13" t="s">
        <v>35</v>
      </c>
      <c r="E86" s="25"/>
      <c r="F86" s="22"/>
      <c r="G86" s="21"/>
      <c r="H86" s="21"/>
      <c r="I86" s="21"/>
      <c r="J86" s="21"/>
      <c r="K86" s="21"/>
      <c r="L86" s="21"/>
      <c r="M86" s="21"/>
    </row>
    <row r="87" spans="2:13" ht="15" customHeight="1">
      <c r="B87" s="36"/>
      <c r="C87" s="8">
        <v>1</v>
      </c>
      <c r="D87" s="13" t="s">
        <v>138</v>
      </c>
      <c r="E87" s="14">
        <v>694</v>
      </c>
      <c r="F87" s="14">
        <v>225</v>
      </c>
      <c r="G87" s="14">
        <v>4</v>
      </c>
      <c r="H87" s="14">
        <v>2</v>
      </c>
      <c r="I87" s="15">
        <v>355.5</v>
      </c>
      <c r="J87" s="16">
        <f>F87/8*H87*G87</f>
        <v>225</v>
      </c>
      <c r="K87" s="16">
        <f>(I87+J87)</f>
        <v>580.5</v>
      </c>
      <c r="L87" s="14">
        <f>K87*20%</f>
        <v>116.10000000000001</v>
      </c>
      <c r="M87" s="14">
        <f>L87+K87</f>
        <v>696.6</v>
      </c>
    </row>
    <row r="88" spans="2:13" ht="15" customHeight="1">
      <c r="B88" s="36"/>
      <c r="C88" s="8">
        <v>2</v>
      </c>
      <c r="D88" s="13" t="s">
        <v>139</v>
      </c>
      <c r="E88" s="14">
        <v>824</v>
      </c>
      <c r="F88" s="14">
        <v>225</v>
      </c>
      <c r="G88" s="14">
        <v>5</v>
      </c>
      <c r="H88" s="14">
        <v>3</v>
      </c>
      <c r="I88" s="15">
        <v>268.5</v>
      </c>
      <c r="J88" s="16">
        <f>F88/8*H88*G88</f>
        <v>421.875</v>
      </c>
      <c r="K88" s="16">
        <f>(I88+J88)</f>
        <v>690.375</v>
      </c>
      <c r="L88" s="14">
        <f>K88*20%</f>
        <v>138.07500000000002</v>
      </c>
      <c r="M88" s="14">
        <f>L88+K88</f>
        <v>828.45</v>
      </c>
    </row>
    <row r="89" spans="2:13" ht="15" customHeight="1">
      <c r="B89" s="36"/>
      <c r="C89" s="13" t="s">
        <v>31</v>
      </c>
      <c r="D89" s="13" t="s">
        <v>19</v>
      </c>
      <c r="E89" s="24"/>
      <c r="F89" s="22"/>
      <c r="G89" s="21"/>
      <c r="H89" s="21"/>
      <c r="I89" s="21" t="s">
        <v>96</v>
      </c>
      <c r="J89" s="21"/>
      <c r="K89" s="21"/>
      <c r="L89" s="21"/>
      <c r="M89" s="21"/>
    </row>
    <row r="90" spans="2:13" ht="15" customHeight="1">
      <c r="B90" s="36"/>
      <c r="C90" s="8">
        <v>1</v>
      </c>
      <c r="D90" s="13" t="s">
        <v>140</v>
      </c>
      <c r="E90" s="14">
        <v>469</v>
      </c>
      <c r="F90" s="14">
        <v>225</v>
      </c>
      <c r="G90" s="14">
        <v>4</v>
      </c>
      <c r="H90" s="14">
        <v>2</v>
      </c>
      <c r="I90" s="14">
        <v>168</v>
      </c>
      <c r="J90" s="16">
        <f>F90/8*H90*G90</f>
        <v>225</v>
      </c>
      <c r="K90" s="16">
        <f>(I90+J90)</f>
        <v>393</v>
      </c>
      <c r="L90" s="14">
        <f>K90*20%</f>
        <v>78.60000000000001</v>
      </c>
      <c r="M90" s="14">
        <f>L90+K90</f>
        <v>471.6</v>
      </c>
    </row>
    <row r="91" spans="2:13" ht="15" customHeight="1">
      <c r="B91" s="37"/>
      <c r="C91" s="8">
        <v>2</v>
      </c>
      <c r="D91" s="13" t="s">
        <v>139</v>
      </c>
      <c r="E91" s="14">
        <v>638</v>
      </c>
      <c r="F91" s="14">
        <v>225</v>
      </c>
      <c r="G91" s="14">
        <v>4</v>
      </c>
      <c r="H91" s="14">
        <v>2</v>
      </c>
      <c r="I91" s="14">
        <v>309</v>
      </c>
      <c r="J91" s="16">
        <f>F91/8*H91*G91</f>
        <v>225</v>
      </c>
      <c r="K91" s="16">
        <f>(I91+J91)</f>
        <v>534</v>
      </c>
      <c r="L91" s="14">
        <f>K91*20%</f>
        <v>106.80000000000001</v>
      </c>
      <c r="M91" s="14">
        <f>L91+K91</f>
        <v>640.8</v>
      </c>
    </row>
    <row r="92" spans="2:13" ht="19.5" customHeight="1">
      <c r="B92" s="35">
        <v>22</v>
      </c>
      <c r="C92" s="13"/>
      <c r="D92" s="13" t="s">
        <v>41</v>
      </c>
      <c r="E92" s="24"/>
      <c r="F92" s="21"/>
      <c r="G92" s="21"/>
      <c r="H92" s="21"/>
      <c r="I92" s="21"/>
      <c r="J92" s="21"/>
      <c r="K92" s="21"/>
      <c r="L92" s="21"/>
      <c r="M92" s="21"/>
    </row>
    <row r="93" spans="2:13" ht="19.5" customHeight="1">
      <c r="B93" s="36"/>
      <c r="C93" s="13" t="s">
        <v>30</v>
      </c>
      <c r="D93" s="13" t="s">
        <v>18</v>
      </c>
      <c r="E93" s="14">
        <v>1183</v>
      </c>
      <c r="F93" s="14">
        <v>225</v>
      </c>
      <c r="G93" s="14">
        <v>8</v>
      </c>
      <c r="H93" s="14">
        <v>3</v>
      </c>
      <c r="I93" s="15">
        <v>316.5</v>
      </c>
      <c r="J93" s="16">
        <f>F93/8*H93*G93</f>
        <v>675</v>
      </c>
      <c r="K93" s="16">
        <f>(I93+J93)</f>
        <v>991.5</v>
      </c>
      <c r="L93" s="14">
        <f>K93*20%</f>
        <v>198.3</v>
      </c>
      <c r="M93" s="14">
        <f>L93+K93</f>
        <v>1189.8</v>
      </c>
    </row>
    <row r="94" spans="2:13" ht="19.5" customHeight="1">
      <c r="B94" s="36"/>
      <c r="C94" s="13" t="s">
        <v>31</v>
      </c>
      <c r="D94" s="13" t="s">
        <v>19</v>
      </c>
      <c r="E94" s="14">
        <v>699</v>
      </c>
      <c r="F94" s="14">
        <v>225</v>
      </c>
      <c r="G94" s="14">
        <v>5</v>
      </c>
      <c r="H94" s="14">
        <v>2</v>
      </c>
      <c r="I94" s="14">
        <v>304</v>
      </c>
      <c r="J94" s="16">
        <f>F94/8*H94*G94</f>
        <v>281.25</v>
      </c>
      <c r="K94" s="16">
        <f>(I94+J94)</f>
        <v>585.25</v>
      </c>
      <c r="L94" s="14">
        <f>K94*20%</f>
        <v>117.05000000000001</v>
      </c>
      <c r="M94" s="14">
        <f>L94+K94</f>
        <v>702.3</v>
      </c>
    </row>
    <row r="95" spans="2:13" ht="19.5" customHeight="1">
      <c r="B95" s="37"/>
      <c r="C95" s="13" t="s">
        <v>36</v>
      </c>
      <c r="D95" s="13" t="s">
        <v>21</v>
      </c>
      <c r="E95" s="14">
        <v>291</v>
      </c>
      <c r="F95" s="14">
        <v>225</v>
      </c>
      <c r="G95" s="14">
        <v>2</v>
      </c>
      <c r="H95" s="14">
        <v>2</v>
      </c>
      <c r="I95" s="14">
        <v>131</v>
      </c>
      <c r="J95" s="16">
        <f>F95/8*H95*G95</f>
        <v>112.5</v>
      </c>
      <c r="K95" s="16">
        <f>(I95+J95)</f>
        <v>243.5</v>
      </c>
      <c r="L95" s="14">
        <f>K95*20%</f>
        <v>48.7</v>
      </c>
      <c r="M95" s="14">
        <f>L95+K95</f>
        <v>292.2</v>
      </c>
    </row>
    <row r="96" spans="2:13" ht="19.5" customHeight="1">
      <c r="B96" s="35">
        <v>23</v>
      </c>
      <c r="C96" s="13"/>
      <c r="D96" s="13" t="s">
        <v>37</v>
      </c>
      <c r="E96" s="24"/>
      <c r="F96" s="22"/>
      <c r="G96" s="21"/>
      <c r="H96" s="21"/>
      <c r="I96" s="22"/>
      <c r="J96" s="21"/>
      <c r="K96" s="21"/>
      <c r="L96" s="21"/>
      <c r="M96" s="21"/>
    </row>
    <row r="97" spans="2:14" ht="19.5" customHeight="1">
      <c r="B97" s="36"/>
      <c r="C97" s="13" t="s">
        <v>30</v>
      </c>
      <c r="D97" s="13" t="s">
        <v>38</v>
      </c>
      <c r="E97" s="14">
        <v>107</v>
      </c>
      <c r="F97" s="14">
        <v>225</v>
      </c>
      <c r="G97" s="14">
        <v>2</v>
      </c>
      <c r="H97" s="15">
        <v>1.6</v>
      </c>
      <c r="I97" s="14">
        <v>0</v>
      </c>
      <c r="J97" s="16">
        <f>F97/8*H97*G97</f>
        <v>90</v>
      </c>
      <c r="K97" s="16">
        <f>(I97+J97)</f>
        <v>90</v>
      </c>
      <c r="L97" s="14">
        <f>K97*20%</f>
        <v>18</v>
      </c>
      <c r="M97" s="14">
        <f>L97+K97</f>
        <v>108</v>
      </c>
      <c r="N97" s="1" t="s">
        <v>98</v>
      </c>
    </row>
    <row r="98" spans="2:13" ht="19.5" customHeight="1">
      <c r="B98" s="37"/>
      <c r="C98" s="13" t="s">
        <v>31</v>
      </c>
      <c r="D98" s="13" t="s">
        <v>39</v>
      </c>
      <c r="E98" s="14">
        <v>202</v>
      </c>
      <c r="F98" s="14">
        <v>225</v>
      </c>
      <c r="G98" s="14">
        <v>2</v>
      </c>
      <c r="H98" s="14">
        <v>2</v>
      </c>
      <c r="I98" s="15">
        <v>56.5</v>
      </c>
      <c r="J98" s="16">
        <f>F98/8*H98*G98</f>
        <v>112.5</v>
      </c>
      <c r="K98" s="16">
        <f>(I98+J98)</f>
        <v>169</v>
      </c>
      <c r="L98" s="14">
        <f>K98*20%</f>
        <v>33.800000000000004</v>
      </c>
      <c r="M98" s="14">
        <f>L98+K98</f>
        <v>202.8</v>
      </c>
    </row>
    <row r="99" spans="2:13" ht="19.5" customHeight="1">
      <c r="B99" s="8">
        <v>24</v>
      </c>
      <c r="C99" s="13"/>
      <c r="D99" s="13" t="s">
        <v>40</v>
      </c>
      <c r="E99" s="14">
        <v>22</v>
      </c>
      <c r="F99" s="14">
        <v>225</v>
      </c>
      <c r="G99" s="14">
        <v>1</v>
      </c>
      <c r="H99" s="15">
        <v>0.65</v>
      </c>
      <c r="I99" s="14">
        <v>0</v>
      </c>
      <c r="J99" s="16">
        <f>F99/8*H99*G99</f>
        <v>18.28125</v>
      </c>
      <c r="K99" s="16">
        <f>(I99+J99)</f>
        <v>18.28125</v>
      </c>
      <c r="L99" s="14">
        <f>K99*20%</f>
        <v>3.65625</v>
      </c>
      <c r="M99" s="14">
        <f>L99+K99</f>
        <v>21.9375</v>
      </c>
    </row>
    <row r="100" spans="2:13" ht="19.5" customHeight="1">
      <c r="B100" s="35">
        <v>25</v>
      </c>
      <c r="C100" s="13"/>
      <c r="D100" s="13" t="s">
        <v>53</v>
      </c>
      <c r="E100" s="24"/>
      <c r="F100" s="21"/>
      <c r="G100" s="21"/>
      <c r="H100" s="21"/>
      <c r="I100" s="22"/>
      <c r="J100" s="21"/>
      <c r="K100" s="21"/>
      <c r="L100" s="21"/>
      <c r="M100" s="21"/>
    </row>
    <row r="101" spans="2:13" ht="19.5" customHeight="1">
      <c r="B101" s="36"/>
      <c r="C101" s="13" t="s">
        <v>30</v>
      </c>
      <c r="D101" s="13" t="s">
        <v>21</v>
      </c>
      <c r="E101" s="14">
        <v>61</v>
      </c>
      <c r="F101" s="14">
        <v>232</v>
      </c>
      <c r="G101" s="14">
        <v>1</v>
      </c>
      <c r="H101" s="15">
        <v>1.77</v>
      </c>
      <c r="I101" s="14">
        <v>0</v>
      </c>
      <c r="J101" s="16">
        <f>F101/8*H101*G101</f>
        <v>51.33</v>
      </c>
      <c r="K101" s="16">
        <f>(I101+J101)</f>
        <v>51.33</v>
      </c>
      <c r="L101" s="14">
        <f>K101*20%</f>
        <v>10.266</v>
      </c>
      <c r="M101" s="14">
        <f>L101+K101</f>
        <v>61.596</v>
      </c>
    </row>
    <row r="102" spans="2:14" ht="19.5" customHeight="1">
      <c r="B102" s="36"/>
      <c r="C102" s="13" t="s">
        <v>31</v>
      </c>
      <c r="D102" s="13" t="s">
        <v>54</v>
      </c>
      <c r="E102" s="14">
        <v>69</v>
      </c>
      <c r="F102" s="14">
        <v>232</v>
      </c>
      <c r="G102" s="14">
        <v>1</v>
      </c>
      <c r="H102" s="14">
        <v>2</v>
      </c>
      <c r="I102" s="14">
        <v>0</v>
      </c>
      <c r="J102" s="16">
        <f>F102/8*H102*G102</f>
        <v>58</v>
      </c>
      <c r="K102" s="16">
        <f>(I102+J102)</f>
        <v>58</v>
      </c>
      <c r="L102" s="14">
        <f>K102*20%</f>
        <v>11.600000000000001</v>
      </c>
      <c r="M102" s="14">
        <f>L102+K102</f>
        <v>69.6</v>
      </c>
      <c r="N102" s="1" t="s">
        <v>98</v>
      </c>
    </row>
    <row r="103" spans="2:13" ht="19.5" customHeight="1">
      <c r="B103" s="37"/>
      <c r="C103" s="13" t="s">
        <v>36</v>
      </c>
      <c r="D103" s="13" t="s">
        <v>55</v>
      </c>
      <c r="E103" s="14">
        <v>124</v>
      </c>
      <c r="F103" s="14">
        <v>232</v>
      </c>
      <c r="G103" s="14">
        <v>2</v>
      </c>
      <c r="H103" s="15">
        <v>1.5</v>
      </c>
      <c r="I103" s="14">
        <v>17</v>
      </c>
      <c r="J103" s="16">
        <f>F103/8*H103*G103</f>
        <v>87</v>
      </c>
      <c r="K103" s="16">
        <f>(I103+J103)</f>
        <v>104</v>
      </c>
      <c r="L103" s="14">
        <f>K103*20%</f>
        <v>20.8</v>
      </c>
      <c r="M103" s="14">
        <f>L103+K103</f>
        <v>124.8</v>
      </c>
    </row>
    <row r="104" spans="2:13" ht="19.5" customHeight="1">
      <c r="B104" s="35">
        <v>26</v>
      </c>
      <c r="C104" s="13"/>
      <c r="D104" s="13" t="s">
        <v>56</v>
      </c>
      <c r="E104" s="14">
        <v>329</v>
      </c>
      <c r="F104" s="14">
        <v>232</v>
      </c>
      <c r="G104" s="14">
        <v>2</v>
      </c>
      <c r="H104" s="14">
        <v>2</v>
      </c>
      <c r="I104" s="14">
        <v>159</v>
      </c>
      <c r="J104" s="16">
        <f>F104/8*H104*G104</f>
        <v>116</v>
      </c>
      <c r="K104" s="16">
        <f>(I104+J104)</f>
        <v>275</v>
      </c>
      <c r="L104" s="14">
        <f>K104*20%</f>
        <v>55</v>
      </c>
      <c r="M104" s="14">
        <f>L104+K104</f>
        <v>330</v>
      </c>
    </row>
    <row r="105" spans="2:13" ht="32.25" customHeight="1">
      <c r="B105" s="36"/>
      <c r="C105" s="13"/>
      <c r="D105" s="13" t="s">
        <v>64</v>
      </c>
      <c r="E105" s="24"/>
      <c r="F105" s="22"/>
      <c r="G105" s="21"/>
      <c r="H105" s="21"/>
      <c r="I105" s="21"/>
      <c r="J105" s="21"/>
      <c r="K105" s="21"/>
      <c r="L105" s="21"/>
      <c r="M105" s="21"/>
    </row>
    <row r="106" spans="2:13" ht="19.5" customHeight="1">
      <c r="B106" s="36"/>
      <c r="C106" s="13" t="s">
        <v>30</v>
      </c>
      <c r="D106" s="13" t="s">
        <v>57</v>
      </c>
      <c r="E106" s="14">
        <v>473</v>
      </c>
      <c r="F106" s="14">
        <v>232</v>
      </c>
      <c r="G106" s="14">
        <v>4</v>
      </c>
      <c r="H106" s="14">
        <v>2</v>
      </c>
      <c r="I106" s="14">
        <v>164</v>
      </c>
      <c r="J106" s="16">
        <f>F106/8*H106*G106</f>
        <v>232</v>
      </c>
      <c r="K106" s="16">
        <f>(I106+J106)</f>
        <v>396</v>
      </c>
      <c r="L106" s="14">
        <f>K106*20%</f>
        <v>79.2</v>
      </c>
      <c r="M106" s="14">
        <f>L106+K106</f>
        <v>475.2</v>
      </c>
    </row>
    <row r="107" spans="2:13" ht="19.5" customHeight="1">
      <c r="B107" s="36"/>
      <c r="C107" s="13" t="s">
        <v>31</v>
      </c>
      <c r="D107" s="13" t="s">
        <v>58</v>
      </c>
      <c r="E107" s="14">
        <v>410</v>
      </c>
      <c r="F107" s="14">
        <v>232</v>
      </c>
      <c r="G107" s="14">
        <v>4</v>
      </c>
      <c r="H107" s="14">
        <v>2</v>
      </c>
      <c r="I107" s="14">
        <v>112</v>
      </c>
      <c r="J107" s="16">
        <f>F107/8*H107*G107</f>
        <v>232</v>
      </c>
      <c r="K107" s="16">
        <f>(I107+J107)</f>
        <v>344</v>
      </c>
      <c r="L107" s="14">
        <f>K107*20%</f>
        <v>68.8</v>
      </c>
      <c r="M107" s="14">
        <f>L107+K107</f>
        <v>412.8</v>
      </c>
    </row>
    <row r="108" spans="2:13" ht="19.5" customHeight="1">
      <c r="B108" s="37"/>
      <c r="C108" s="13" t="s">
        <v>36</v>
      </c>
      <c r="D108" s="13" t="s">
        <v>59</v>
      </c>
      <c r="E108" s="14">
        <v>315</v>
      </c>
      <c r="F108" s="14">
        <v>232</v>
      </c>
      <c r="G108" s="14">
        <v>3</v>
      </c>
      <c r="H108" s="14">
        <v>2</v>
      </c>
      <c r="I108" s="14">
        <v>90</v>
      </c>
      <c r="J108" s="16">
        <f>F108/8*H108*G108</f>
        <v>174</v>
      </c>
      <c r="K108" s="16">
        <f>(I108+J108)</f>
        <v>264</v>
      </c>
      <c r="L108" s="14">
        <f>K108*20%</f>
        <v>52.800000000000004</v>
      </c>
      <c r="M108" s="14">
        <f>L108+K108</f>
        <v>316.8</v>
      </c>
    </row>
    <row r="109" spans="2:13" ht="19.5" customHeight="1">
      <c r="B109" s="35">
        <v>27</v>
      </c>
      <c r="C109" s="13"/>
      <c r="D109" s="13" t="s">
        <v>60</v>
      </c>
      <c r="E109" s="24"/>
      <c r="F109" s="22"/>
      <c r="G109" s="21"/>
      <c r="H109" s="21"/>
      <c r="I109" s="22"/>
      <c r="J109" s="21"/>
      <c r="K109" s="21"/>
      <c r="L109" s="21"/>
      <c r="M109" s="21"/>
    </row>
    <row r="110" spans="2:13" ht="19.5" customHeight="1">
      <c r="B110" s="36"/>
      <c r="C110" s="13" t="s">
        <v>30</v>
      </c>
      <c r="D110" s="13" t="s">
        <v>18</v>
      </c>
      <c r="E110" s="14">
        <v>123</v>
      </c>
      <c r="F110" s="14">
        <v>225</v>
      </c>
      <c r="G110" s="14">
        <v>2</v>
      </c>
      <c r="H110" s="15">
        <v>1.5</v>
      </c>
      <c r="I110" s="14">
        <v>19</v>
      </c>
      <c r="J110" s="16">
        <f>F110/8*H110*G110</f>
        <v>84.375</v>
      </c>
      <c r="K110" s="16">
        <f>(I110+J110)</f>
        <v>103.375</v>
      </c>
      <c r="L110" s="14">
        <f>K110*20%</f>
        <v>20.675</v>
      </c>
      <c r="M110" s="14">
        <f>L110+K110</f>
        <v>124.05</v>
      </c>
    </row>
    <row r="111" spans="2:13" ht="19.5" customHeight="1">
      <c r="B111" s="37"/>
      <c r="C111" s="13" t="s">
        <v>31</v>
      </c>
      <c r="D111" s="13" t="s">
        <v>19</v>
      </c>
      <c r="E111" s="14">
        <v>81</v>
      </c>
      <c r="F111" s="14">
        <v>225</v>
      </c>
      <c r="G111" s="14">
        <v>2</v>
      </c>
      <c r="H111" s="14">
        <v>1</v>
      </c>
      <c r="I111" s="14">
        <v>12</v>
      </c>
      <c r="J111" s="16">
        <f>F111/8*H111*G111</f>
        <v>56.25</v>
      </c>
      <c r="K111" s="16">
        <f>(I111+J111)</f>
        <v>68.25</v>
      </c>
      <c r="L111" s="14">
        <f>K111*20%</f>
        <v>13.65</v>
      </c>
      <c r="M111" s="14">
        <f>L111+K111</f>
        <v>81.9</v>
      </c>
    </row>
    <row r="112" spans="2:13" ht="19.5" customHeight="1">
      <c r="B112" s="8">
        <v>28</v>
      </c>
      <c r="C112" s="13"/>
      <c r="D112" s="13" t="s">
        <v>165</v>
      </c>
      <c r="E112" s="14">
        <v>164</v>
      </c>
      <c r="F112" s="14">
        <v>225</v>
      </c>
      <c r="G112" s="14">
        <v>2</v>
      </c>
      <c r="H112" s="14">
        <v>2</v>
      </c>
      <c r="I112" s="15">
        <v>25.5</v>
      </c>
      <c r="J112" s="16">
        <f>F112/8*H112*G112</f>
        <v>112.5</v>
      </c>
      <c r="K112" s="16">
        <f>(I112+J112)</f>
        <v>138</v>
      </c>
      <c r="L112" s="14">
        <f>K112*20%</f>
        <v>27.6</v>
      </c>
      <c r="M112" s="14">
        <f>L112+K112</f>
        <v>165.6</v>
      </c>
    </row>
    <row r="113" spans="2:13" ht="19.5" customHeight="1">
      <c r="B113" s="8">
        <v>29</v>
      </c>
      <c r="C113" s="13"/>
      <c r="D113" s="13" t="s">
        <v>61</v>
      </c>
      <c r="E113" s="14">
        <v>50</v>
      </c>
      <c r="F113" s="14">
        <v>225</v>
      </c>
      <c r="G113" s="14">
        <v>1</v>
      </c>
      <c r="H113" s="15">
        <v>1.5</v>
      </c>
      <c r="I113" s="14">
        <v>0</v>
      </c>
      <c r="J113" s="16">
        <f>F113/8*H113*G113</f>
        <v>42.1875</v>
      </c>
      <c r="K113" s="16">
        <f>(I113+J113)</f>
        <v>42.1875</v>
      </c>
      <c r="L113" s="14">
        <f>K113*20%</f>
        <v>8.4375</v>
      </c>
      <c r="M113" s="14">
        <f>L113+K113</f>
        <v>50.625</v>
      </c>
    </row>
    <row r="114" spans="2:13" ht="19.5" customHeight="1">
      <c r="B114" s="35">
        <v>30</v>
      </c>
      <c r="C114" s="13"/>
      <c r="D114" s="13" t="s">
        <v>62</v>
      </c>
      <c r="E114" s="24"/>
      <c r="F114" s="21"/>
      <c r="G114" s="21"/>
      <c r="H114" s="21"/>
      <c r="I114" s="22"/>
      <c r="J114" s="21"/>
      <c r="K114" s="21"/>
      <c r="L114" s="21"/>
      <c r="M114" s="21"/>
    </row>
    <row r="115" spans="2:13" ht="18" customHeight="1">
      <c r="B115" s="36"/>
      <c r="C115" s="13" t="s">
        <v>30</v>
      </c>
      <c r="D115" s="13" t="s">
        <v>35</v>
      </c>
      <c r="E115" s="14">
        <v>101</v>
      </c>
      <c r="F115" s="14">
        <v>225</v>
      </c>
      <c r="G115" s="14">
        <v>1</v>
      </c>
      <c r="H115" s="14">
        <v>2</v>
      </c>
      <c r="I115" s="14">
        <v>28</v>
      </c>
      <c r="J115" s="16">
        <f>F115/8*H115*G115</f>
        <v>56.25</v>
      </c>
      <c r="K115" s="16">
        <f>(I115+J115)</f>
        <v>84.25</v>
      </c>
      <c r="L115" s="14">
        <f>K115*20%</f>
        <v>16.85</v>
      </c>
      <c r="M115" s="14">
        <f>L115+K115</f>
        <v>101.1</v>
      </c>
    </row>
    <row r="116" spans="2:14" ht="18" customHeight="1">
      <c r="B116" s="37"/>
      <c r="C116" s="13" t="s">
        <v>31</v>
      </c>
      <c r="D116" s="13" t="s">
        <v>19</v>
      </c>
      <c r="E116" s="14">
        <v>42</v>
      </c>
      <c r="F116" s="14">
        <v>225</v>
      </c>
      <c r="G116" s="14">
        <v>1</v>
      </c>
      <c r="H116" s="15">
        <v>1.27</v>
      </c>
      <c r="I116" s="14">
        <v>0</v>
      </c>
      <c r="J116" s="16">
        <f>F116/8*H116*G116</f>
        <v>35.71875</v>
      </c>
      <c r="K116" s="16">
        <f>(I116+J116)</f>
        <v>35.71875</v>
      </c>
      <c r="L116" s="14">
        <f>K116*20%</f>
        <v>7.143750000000001</v>
      </c>
      <c r="M116" s="14">
        <f>L116+K116</f>
        <v>42.8625</v>
      </c>
      <c r="N116" s="1" t="s">
        <v>98</v>
      </c>
    </row>
    <row r="117" spans="2:13" ht="18" customHeight="1">
      <c r="B117" s="8">
        <v>31</v>
      </c>
      <c r="C117" s="13"/>
      <c r="D117" s="13" t="s">
        <v>63</v>
      </c>
      <c r="E117" s="14">
        <v>23</v>
      </c>
      <c r="F117" s="14">
        <v>225</v>
      </c>
      <c r="G117" s="14">
        <v>1</v>
      </c>
      <c r="H117" s="15">
        <v>0.68</v>
      </c>
      <c r="I117" s="14">
        <v>0</v>
      </c>
      <c r="J117" s="16">
        <f>F117/8*H117*G117</f>
        <v>19.125</v>
      </c>
      <c r="K117" s="16">
        <f>(I117+J117)</f>
        <v>19.125</v>
      </c>
      <c r="L117" s="14">
        <f>K117*20%</f>
        <v>3.825</v>
      </c>
      <c r="M117" s="14">
        <f>L117+K117</f>
        <v>22.95</v>
      </c>
    </row>
    <row r="118" spans="2:13" ht="28.5" customHeight="1">
      <c r="B118" s="8">
        <v>32</v>
      </c>
      <c r="C118" s="13"/>
      <c r="D118" s="13" t="s">
        <v>166</v>
      </c>
      <c r="E118" s="14">
        <v>238</v>
      </c>
      <c r="F118" s="14">
        <v>225</v>
      </c>
      <c r="G118" s="14">
        <v>2</v>
      </c>
      <c r="H118" s="14">
        <v>2</v>
      </c>
      <c r="I118" s="14">
        <v>87</v>
      </c>
      <c r="J118" s="16">
        <f>F118/8*H118*G118</f>
        <v>112.5</v>
      </c>
      <c r="K118" s="16">
        <f>(I118+J118)</f>
        <v>199.5</v>
      </c>
      <c r="L118" s="14">
        <f>K118*20%</f>
        <v>39.900000000000006</v>
      </c>
      <c r="M118" s="14">
        <f>L118+K118</f>
        <v>239.4</v>
      </c>
    </row>
    <row r="119" spans="2:13" ht="30" customHeight="1">
      <c r="B119" s="8">
        <v>33</v>
      </c>
      <c r="C119" s="13"/>
      <c r="D119" s="13" t="s">
        <v>65</v>
      </c>
      <c r="E119" s="14">
        <v>705</v>
      </c>
      <c r="F119" s="14">
        <v>223</v>
      </c>
      <c r="G119" s="14">
        <v>5</v>
      </c>
      <c r="H119" s="14">
        <v>2</v>
      </c>
      <c r="I119" s="14">
        <v>309</v>
      </c>
      <c r="J119" s="16">
        <f>F119/8*H119*G119</f>
        <v>278.75</v>
      </c>
      <c r="K119" s="16">
        <f>(I119+J119)</f>
        <v>587.75</v>
      </c>
      <c r="L119" s="14">
        <f>K119*20%</f>
        <v>117.55000000000001</v>
      </c>
      <c r="M119" s="14">
        <f>L119+K119</f>
        <v>705.3</v>
      </c>
    </row>
    <row r="120" spans="2:13" ht="16.5" customHeight="1">
      <c r="B120" s="46" t="s">
        <v>167</v>
      </c>
      <c r="C120" s="46"/>
      <c r="D120" s="46"/>
      <c r="E120" s="46"/>
      <c r="F120" s="21"/>
      <c r="G120" s="21"/>
      <c r="H120" s="21"/>
      <c r="I120" s="21"/>
      <c r="J120" s="21"/>
      <c r="K120" s="21"/>
      <c r="L120" s="21"/>
      <c r="M120" s="21"/>
    </row>
    <row r="121" spans="2:13" ht="25.5">
      <c r="B121" s="39">
        <v>1</v>
      </c>
      <c r="C121" s="21"/>
      <c r="D121" s="13" t="s">
        <v>141</v>
      </c>
      <c r="E121" s="24"/>
      <c r="F121" s="21"/>
      <c r="G121" s="21"/>
      <c r="H121" s="21"/>
      <c r="I121" s="21"/>
      <c r="J121" s="21"/>
      <c r="K121" s="21"/>
      <c r="L121" s="21"/>
      <c r="M121" s="21"/>
    </row>
    <row r="122" spans="2:13" ht="15.75" customHeight="1">
      <c r="B122" s="40"/>
      <c r="C122" s="21" t="s">
        <v>48</v>
      </c>
      <c r="D122" s="13" t="s">
        <v>110</v>
      </c>
      <c r="E122" s="14">
        <v>171</v>
      </c>
      <c r="F122" s="14">
        <v>225</v>
      </c>
      <c r="G122" s="14">
        <v>2</v>
      </c>
      <c r="H122" s="14">
        <v>2</v>
      </c>
      <c r="I122" s="14">
        <v>31</v>
      </c>
      <c r="J122" s="16">
        <f aca="true" t="shared" si="7" ref="J122:J130">F122/8*H122*G122</f>
        <v>112.5</v>
      </c>
      <c r="K122" s="16">
        <f aca="true" t="shared" si="8" ref="K122:K130">(I122+J122)</f>
        <v>143.5</v>
      </c>
      <c r="L122" s="14">
        <f aca="true" t="shared" si="9" ref="L122:L130">K122*20%</f>
        <v>28.700000000000003</v>
      </c>
      <c r="M122" s="14">
        <f aca="true" t="shared" si="10" ref="M122:M130">L122+K122</f>
        <v>172.2</v>
      </c>
    </row>
    <row r="123" spans="2:13" ht="15.75" customHeight="1">
      <c r="B123" s="41"/>
      <c r="C123" s="21" t="s">
        <v>49</v>
      </c>
      <c r="D123" s="13" t="s">
        <v>109</v>
      </c>
      <c r="E123" s="14">
        <v>274</v>
      </c>
      <c r="F123" s="14">
        <v>225</v>
      </c>
      <c r="G123" s="14">
        <v>3</v>
      </c>
      <c r="H123" s="14">
        <v>2</v>
      </c>
      <c r="I123" s="14">
        <v>61</v>
      </c>
      <c r="J123" s="16">
        <f t="shared" si="7"/>
        <v>168.75</v>
      </c>
      <c r="K123" s="16">
        <f t="shared" si="8"/>
        <v>229.75</v>
      </c>
      <c r="L123" s="14">
        <f t="shared" si="9"/>
        <v>45.95</v>
      </c>
      <c r="M123" s="14">
        <f t="shared" si="10"/>
        <v>275.7</v>
      </c>
    </row>
    <row r="124" spans="2:13" ht="39.75" customHeight="1">
      <c r="B124" s="19">
        <v>2</v>
      </c>
      <c r="C124" s="21"/>
      <c r="D124" s="13" t="s">
        <v>50</v>
      </c>
      <c r="E124" s="14">
        <v>3443</v>
      </c>
      <c r="F124" s="14">
        <v>225</v>
      </c>
      <c r="G124" s="14">
        <v>10</v>
      </c>
      <c r="H124" s="14">
        <v>8</v>
      </c>
      <c r="I124" s="14">
        <v>639</v>
      </c>
      <c r="J124" s="16">
        <f t="shared" si="7"/>
        <v>2250</v>
      </c>
      <c r="K124" s="16">
        <f t="shared" si="8"/>
        <v>2889</v>
      </c>
      <c r="L124" s="14">
        <f t="shared" si="9"/>
        <v>577.8000000000001</v>
      </c>
      <c r="M124" s="14">
        <f t="shared" si="10"/>
        <v>3466.8</v>
      </c>
    </row>
    <row r="125" spans="2:13" ht="39.75" customHeight="1">
      <c r="B125" s="19">
        <v>3</v>
      </c>
      <c r="C125" s="21"/>
      <c r="D125" s="13" t="s">
        <v>142</v>
      </c>
      <c r="E125" s="14">
        <v>25</v>
      </c>
      <c r="F125" s="14">
        <v>225</v>
      </c>
      <c r="G125" s="14">
        <v>1</v>
      </c>
      <c r="H125" s="15">
        <v>0.74</v>
      </c>
      <c r="I125" s="14">
        <v>0</v>
      </c>
      <c r="J125" s="16">
        <f t="shared" si="7"/>
        <v>20.8125</v>
      </c>
      <c r="K125" s="16">
        <f t="shared" si="8"/>
        <v>20.8125</v>
      </c>
      <c r="L125" s="14">
        <f t="shared" si="9"/>
        <v>4.1625000000000005</v>
      </c>
      <c r="M125" s="14">
        <f t="shared" si="10"/>
        <v>24.975</v>
      </c>
    </row>
    <row r="126" spans="2:13" ht="27.75" customHeight="1">
      <c r="B126" s="19">
        <v>4</v>
      </c>
      <c r="C126" s="21"/>
      <c r="D126" s="13" t="s">
        <v>143</v>
      </c>
      <c r="E126" s="14">
        <v>670</v>
      </c>
      <c r="F126" s="14">
        <v>225</v>
      </c>
      <c r="G126" s="14">
        <v>4</v>
      </c>
      <c r="H126" s="14">
        <v>2</v>
      </c>
      <c r="I126" s="14">
        <v>335</v>
      </c>
      <c r="J126" s="16">
        <f t="shared" si="7"/>
        <v>225</v>
      </c>
      <c r="K126" s="16">
        <f t="shared" si="8"/>
        <v>560</v>
      </c>
      <c r="L126" s="14">
        <f t="shared" si="9"/>
        <v>112</v>
      </c>
      <c r="M126" s="14">
        <f t="shared" si="10"/>
        <v>672</v>
      </c>
    </row>
    <row r="127" spans="2:14" ht="16.5" customHeight="1">
      <c r="B127" s="19">
        <v>5</v>
      </c>
      <c r="C127" s="21"/>
      <c r="D127" s="13" t="s">
        <v>156</v>
      </c>
      <c r="E127" s="14">
        <v>6057</v>
      </c>
      <c r="F127" s="14">
        <v>225</v>
      </c>
      <c r="G127" s="14">
        <v>15</v>
      </c>
      <c r="H127" s="14">
        <v>12</v>
      </c>
      <c r="I127" s="14">
        <v>30</v>
      </c>
      <c r="J127" s="16">
        <f t="shared" si="7"/>
        <v>5062.5</v>
      </c>
      <c r="K127" s="16">
        <f t="shared" si="8"/>
        <v>5092.5</v>
      </c>
      <c r="L127" s="14">
        <f t="shared" si="9"/>
        <v>1018.5</v>
      </c>
      <c r="M127" s="14">
        <f t="shared" si="10"/>
        <v>6111</v>
      </c>
      <c r="N127" s="26"/>
    </row>
    <row r="128" spans="2:14" ht="16.5" customHeight="1">
      <c r="B128" s="19">
        <v>6</v>
      </c>
      <c r="C128" s="21"/>
      <c r="D128" s="13" t="s">
        <v>157</v>
      </c>
      <c r="E128" s="14">
        <v>4226</v>
      </c>
      <c r="F128" s="14">
        <v>225</v>
      </c>
      <c r="G128" s="14">
        <v>15</v>
      </c>
      <c r="H128" s="14">
        <v>8</v>
      </c>
      <c r="I128" s="14">
        <v>177</v>
      </c>
      <c r="J128" s="16">
        <f t="shared" si="7"/>
        <v>3375</v>
      </c>
      <c r="K128" s="16">
        <f t="shared" si="8"/>
        <v>3552</v>
      </c>
      <c r="L128" s="14">
        <f t="shared" si="9"/>
        <v>710.4000000000001</v>
      </c>
      <c r="M128" s="14">
        <f t="shared" si="10"/>
        <v>4262.4</v>
      </c>
      <c r="N128" s="26"/>
    </row>
    <row r="129" spans="2:13" ht="15.75" customHeight="1">
      <c r="B129" s="19">
        <v>7</v>
      </c>
      <c r="C129" s="21"/>
      <c r="D129" s="13" t="s">
        <v>51</v>
      </c>
      <c r="E129" s="14">
        <v>134</v>
      </c>
      <c r="F129" s="14">
        <v>225</v>
      </c>
      <c r="G129" s="14">
        <v>2</v>
      </c>
      <c r="H129" s="14">
        <v>2</v>
      </c>
      <c r="I129" s="14">
        <v>0</v>
      </c>
      <c r="J129" s="16">
        <f t="shared" si="7"/>
        <v>112.5</v>
      </c>
      <c r="K129" s="16">
        <f t="shared" si="8"/>
        <v>112.5</v>
      </c>
      <c r="L129" s="14">
        <f t="shared" si="9"/>
        <v>22.5</v>
      </c>
      <c r="M129" s="14">
        <f t="shared" si="10"/>
        <v>135</v>
      </c>
    </row>
    <row r="130" spans="2:13" ht="39.75" customHeight="1">
      <c r="B130" s="19">
        <v>8</v>
      </c>
      <c r="C130" s="21"/>
      <c r="D130" s="13" t="s">
        <v>144</v>
      </c>
      <c r="E130" s="14">
        <v>670</v>
      </c>
      <c r="F130" s="14">
        <v>225</v>
      </c>
      <c r="G130" s="14">
        <v>4</v>
      </c>
      <c r="H130" s="14">
        <v>2</v>
      </c>
      <c r="I130" s="14">
        <v>335</v>
      </c>
      <c r="J130" s="16">
        <f t="shared" si="7"/>
        <v>225</v>
      </c>
      <c r="K130" s="16">
        <f t="shared" si="8"/>
        <v>560</v>
      </c>
      <c r="L130" s="14">
        <f t="shared" si="9"/>
        <v>112</v>
      </c>
      <c r="M130" s="14">
        <f t="shared" si="10"/>
        <v>672</v>
      </c>
    </row>
    <row r="131" spans="2:13" ht="31.5" customHeight="1">
      <c r="B131" s="19">
        <v>9</v>
      </c>
      <c r="C131" s="21"/>
      <c r="D131" s="13" t="s">
        <v>85</v>
      </c>
      <c r="E131" s="18">
        <v>2856</v>
      </c>
      <c r="F131" s="14">
        <v>225</v>
      </c>
      <c r="G131" s="14">
        <v>12</v>
      </c>
      <c r="H131" s="14">
        <v>6</v>
      </c>
      <c r="I131" s="14">
        <v>373</v>
      </c>
      <c r="J131" s="16">
        <f>F131/8*H131*G131</f>
        <v>2025</v>
      </c>
      <c r="K131" s="16">
        <f>(I131+J131)</f>
        <v>2398</v>
      </c>
      <c r="L131" s="14">
        <f>K131*20%</f>
        <v>479.6</v>
      </c>
      <c r="M131" s="14">
        <f>L131+K131</f>
        <v>2877.6</v>
      </c>
    </row>
    <row r="132" spans="2:13" ht="31.5" customHeight="1">
      <c r="B132" s="19">
        <v>10</v>
      </c>
      <c r="C132" s="21"/>
      <c r="D132" s="13" t="s">
        <v>86</v>
      </c>
      <c r="E132" s="18">
        <v>1738</v>
      </c>
      <c r="F132" s="14">
        <v>225</v>
      </c>
      <c r="G132" s="14">
        <v>8</v>
      </c>
      <c r="H132" s="14">
        <v>6</v>
      </c>
      <c r="I132" s="14">
        <v>110</v>
      </c>
      <c r="J132" s="16">
        <f>F132/8*H132*G132</f>
        <v>1350</v>
      </c>
      <c r="K132" s="16">
        <f>(I132+J132)</f>
        <v>1460</v>
      </c>
      <c r="L132" s="14">
        <f>K132*20%</f>
        <v>292</v>
      </c>
      <c r="M132" s="14">
        <f>L132+K132</f>
        <v>1752</v>
      </c>
    </row>
    <row r="133" spans="1:13" ht="20.25" customHeight="1">
      <c r="A133" s="27"/>
      <c r="B133" s="35">
        <v>11</v>
      </c>
      <c r="C133" s="9"/>
      <c r="D133" s="28" t="s">
        <v>145</v>
      </c>
      <c r="E133" s="19"/>
      <c r="F133" s="21"/>
      <c r="G133" s="21"/>
      <c r="H133" s="21"/>
      <c r="I133" s="21"/>
      <c r="J133" s="21"/>
      <c r="K133" s="21"/>
      <c r="L133" s="21"/>
      <c r="M133" s="21"/>
    </row>
    <row r="134" spans="2:13" ht="18" customHeight="1">
      <c r="B134" s="36"/>
      <c r="C134" s="8" t="s">
        <v>48</v>
      </c>
      <c r="D134" s="28" t="s">
        <v>68</v>
      </c>
      <c r="E134" s="14">
        <v>694</v>
      </c>
      <c r="F134" s="14">
        <v>225</v>
      </c>
      <c r="G134" s="14">
        <v>4</v>
      </c>
      <c r="H134" s="14">
        <v>2</v>
      </c>
      <c r="I134" s="15">
        <v>355.5</v>
      </c>
      <c r="J134" s="16">
        <f>F134/8*H134*G134</f>
        <v>225</v>
      </c>
      <c r="K134" s="16">
        <f>(I134+J134)</f>
        <v>580.5</v>
      </c>
      <c r="L134" s="14">
        <f>K134*20%</f>
        <v>116.10000000000001</v>
      </c>
      <c r="M134" s="14">
        <f>L134+K134</f>
        <v>696.6</v>
      </c>
    </row>
    <row r="135" spans="2:13" ht="18" customHeight="1">
      <c r="B135" s="36"/>
      <c r="C135" s="8" t="s">
        <v>49</v>
      </c>
      <c r="D135" s="28" t="s">
        <v>146</v>
      </c>
      <c r="E135" s="14">
        <v>958</v>
      </c>
      <c r="F135" s="14">
        <v>225</v>
      </c>
      <c r="G135" s="14">
        <v>6</v>
      </c>
      <c r="H135" s="14">
        <v>4</v>
      </c>
      <c r="I135" s="14">
        <v>129</v>
      </c>
      <c r="J135" s="16">
        <f>F135/8*H135*G135</f>
        <v>675</v>
      </c>
      <c r="K135" s="16">
        <f>(I135+J135)</f>
        <v>804</v>
      </c>
      <c r="L135" s="14">
        <f>K135*20%</f>
        <v>160.8</v>
      </c>
      <c r="M135" s="14">
        <f>L135+K135</f>
        <v>964.8</v>
      </c>
    </row>
    <row r="136" spans="2:13" ht="18" customHeight="1">
      <c r="B136" s="36"/>
      <c r="C136" s="8" t="s">
        <v>36</v>
      </c>
      <c r="D136" s="28" t="s">
        <v>70</v>
      </c>
      <c r="E136" s="14">
        <v>73</v>
      </c>
      <c r="F136" s="14">
        <v>225</v>
      </c>
      <c r="G136" s="14">
        <v>1</v>
      </c>
      <c r="H136" s="14">
        <v>2</v>
      </c>
      <c r="I136" s="14">
        <v>5</v>
      </c>
      <c r="J136" s="16">
        <f>F136/8*H136*G136</f>
        <v>56.25</v>
      </c>
      <c r="K136" s="16">
        <f>(I136+J136)</f>
        <v>61.25</v>
      </c>
      <c r="L136" s="14">
        <f>K136*20%</f>
        <v>12.25</v>
      </c>
      <c r="M136" s="14">
        <f>L136+K136</f>
        <v>73.5</v>
      </c>
    </row>
    <row r="137" spans="2:13" ht="18" customHeight="1">
      <c r="B137" s="37"/>
      <c r="C137" s="8" t="s">
        <v>69</v>
      </c>
      <c r="D137" s="28" t="s">
        <v>71</v>
      </c>
      <c r="E137" s="14">
        <v>106</v>
      </c>
      <c r="F137" s="14">
        <v>225</v>
      </c>
      <c r="G137" s="14">
        <v>1</v>
      </c>
      <c r="H137" s="14">
        <v>2</v>
      </c>
      <c r="I137" s="15">
        <v>32.5</v>
      </c>
      <c r="J137" s="16">
        <f>F137/8*H137*G137</f>
        <v>56.25</v>
      </c>
      <c r="K137" s="16">
        <f>(I137+J137)</f>
        <v>88.75</v>
      </c>
      <c r="L137" s="14">
        <f>K137*20%</f>
        <v>17.75</v>
      </c>
      <c r="M137" s="14">
        <f>L137+K137</f>
        <v>106.5</v>
      </c>
    </row>
    <row r="138" spans="2:13" ht="18" customHeight="1">
      <c r="B138" s="35">
        <v>12</v>
      </c>
      <c r="C138" s="8"/>
      <c r="D138" s="28" t="s">
        <v>72</v>
      </c>
      <c r="E138" s="24"/>
      <c r="F138" s="22"/>
      <c r="G138" s="21"/>
      <c r="H138" s="21"/>
      <c r="I138" s="21"/>
      <c r="J138" s="21"/>
      <c r="K138" s="21"/>
      <c r="L138" s="21"/>
      <c r="M138" s="21"/>
    </row>
    <row r="139" spans="2:13" ht="18" customHeight="1">
      <c r="B139" s="36"/>
      <c r="C139" s="8" t="s">
        <v>48</v>
      </c>
      <c r="D139" s="28" t="s">
        <v>73</v>
      </c>
      <c r="E139" s="14">
        <v>1209</v>
      </c>
      <c r="F139" s="14">
        <v>225</v>
      </c>
      <c r="G139" s="14">
        <v>7</v>
      </c>
      <c r="H139" s="14">
        <v>5</v>
      </c>
      <c r="I139" s="14">
        <v>32</v>
      </c>
      <c r="J139" s="16">
        <f>F139/8*H139*G139</f>
        <v>984.375</v>
      </c>
      <c r="K139" s="16">
        <f>(I139+J139)</f>
        <v>1016.375</v>
      </c>
      <c r="L139" s="14">
        <f>K139*20%</f>
        <v>203.275</v>
      </c>
      <c r="M139" s="14">
        <f>L139+K139</f>
        <v>1219.65</v>
      </c>
    </row>
    <row r="140" spans="2:13" ht="18" customHeight="1">
      <c r="B140" s="37"/>
      <c r="C140" s="8" t="s">
        <v>49</v>
      </c>
      <c r="D140" s="28" t="s">
        <v>74</v>
      </c>
      <c r="E140" s="14">
        <v>1507</v>
      </c>
      <c r="F140" s="14">
        <v>225</v>
      </c>
      <c r="G140" s="14">
        <v>7</v>
      </c>
      <c r="H140" s="14">
        <v>6</v>
      </c>
      <c r="I140" s="14">
        <v>85</v>
      </c>
      <c r="J140" s="16">
        <f>F140/8*H140*G140</f>
        <v>1181.25</v>
      </c>
      <c r="K140" s="16">
        <f>(I140+J140)</f>
        <v>1266.25</v>
      </c>
      <c r="L140" s="14">
        <f>K140*20%</f>
        <v>253.25</v>
      </c>
      <c r="M140" s="14">
        <f>L140+K140</f>
        <v>1519.5</v>
      </c>
    </row>
    <row r="141" spans="2:13" ht="17.25" customHeight="1">
      <c r="B141" s="35">
        <v>13</v>
      </c>
      <c r="C141" s="8"/>
      <c r="D141" s="28" t="s">
        <v>75</v>
      </c>
      <c r="E141" s="24"/>
      <c r="F141" s="21"/>
      <c r="G141" s="21"/>
      <c r="H141" s="21"/>
      <c r="I141" s="22"/>
      <c r="J141" s="21"/>
      <c r="K141" s="21"/>
      <c r="L141" s="21"/>
      <c r="M141" s="21"/>
    </row>
    <row r="142" spans="2:13" ht="27.75" customHeight="1">
      <c r="B142" s="36"/>
      <c r="C142" s="8" t="s">
        <v>76</v>
      </c>
      <c r="D142" s="28" t="s">
        <v>147</v>
      </c>
      <c r="E142" s="24"/>
      <c r="F142" s="21"/>
      <c r="G142" s="21"/>
      <c r="H142" s="21"/>
      <c r="I142" s="22"/>
      <c r="J142" s="21"/>
      <c r="K142" s="21"/>
      <c r="L142" s="21"/>
      <c r="M142" s="21"/>
    </row>
    <row r="143" spans="2:13" ht="20.25" customHeight="1">
      <c r="B143" s="36"/>
      <c r="C143" s="8" t="s">
        <v>48</v>
      </c>
      <c r="D143" s="28" t="s">
        <v>77</v>
      </c>
      <c r="E143" s="18">
        <v>184</v>
      </c>
      <c r="F143" s="14">
        <v>225</v>
      </c>
      <c r="G143" s="14">
        <v>2</v>
      </c>
      <c r="H143" s="14">
        <v>2</v>
      </c>
      <c r="I143" s="14">
        <v>42</v>
      </c>
      <c r="J143" s="16">
        <f>F143/8*H143*G143</f>
        <v>112.5</v>
      </c>
      <c r="K143" s="16">
        <f>(I143+J143)</f>
        <v>154.5</v>
      </c>
      <c r="L143" s="14">
        <f>K143*20%</f>
        <v>30.900000000000002</v>
      </c>
      <c r="M143" s="14">
        <f>L143+K143</f>
        <v>185.4</v>
      </c>
    </row>
    <row r="144" spans="2:13" ht="20.25" customHeight="1">
      <c r="B144" s="36"/>
      <c r="C144" s="8" t="s">
        <v>49</v>
      </c>
      <c r="D144" s="28" t="s">
        <v>78</v>
      </c>
      <c r="E144" s="18">
        <v>214</v>
      </c>
      <c r="F144" s="14">
        <v>225</v>
      </c>
      <c r="G144" s="14">
        <v>3</v>
      </c>
      <c r="H144" s="14">
        <v>2</v>
      </c>
      <c r="I144" s="14">
        <v>11</v>
      </c>
      <c r="J144" s="16">
        <f>F144/8*H144*G144</f>
        <v>168.75</v>
      </c>
      <c r="K144" s="16">
        <f>(I144+J144)</f>
        <v>179.75</v>
      </c>
      <c r="L144" s="14">
        <f>K144*20%</f>
        <v>35.95</v>
      </c>
      <c r="M144" s="14">
        <f>L144+K144</f>
        <v>215.7</v>
      </c>
    </row>
    <row r="145" spans="2:13" ht="20.25" customHeight="1">
      <c r="B145" s="36"/>
      <c r="C145" s="8" t="s">
        <v>150</v>
      </c>
      <c r="D145" s="28" t="s">
        <v>79</v>
      </c>
      <c r="E145" s="18">
        <v>239</v>
      </c>
      <c r="F145" s="14">
        <v>225</v>
      </c>
      <c r="G145" s="14">
        <v>3</v>
      </c>
      <c r="H145" s="14">
        <v>2</v>
      </c>
      <c r="I145" s="14">
        <v>32</v>
      </c>
      <c r="J145" s="16">
        <f>F145/8*H145*G145</f>
        <v>168.75</v>
      </c>
      <c r="K145" s="16">
        <f>(I145+J145)</f>
        <v>200.75</v>
      </c>
      <c r="L145" s="14">
        <f>K145*20%</f>
        <v>40.150000000000006</v>
      </c>
      <c r="M145" s="14">
        <f>L145+K145</f>
        <v>240.9</v>
      </c>
    </row>
    <row r="146" spans="2:13" ht="20.25" customHeight="1">
      <c r="B146" s="36"/>
      <c r="C146" s="8" t="s">
        <v>69</v>
      </c>
      <c r="D146" s="28" t="s">
        <v>80</v>
      </c>
      <c r="E146" s="18">
        <v>264</v>
      </c>
      <c r="F146" s="14">
        <v>225</v>
      </c>
      <c r="G146" s="14">
        <v>3</v>
      </c>
      <c r="H146" s="14">
        <v>2</v>
      </c>
      <c r="I146" s="14">
        <v>53</v>
      </c>
      <c r="J146" s="16">
        <f>F146/8*H146*G146</f>
        <v>168.75</v>
      </c>
      <c r="K146" s="16">
        <f>(I146+J146)</f>
        <v>221.75</v>
      </c>
      <c r="L146" s="14">
        <f>K146*20%</f>
        <v>44.35</v>
      </c>
      <c r="M146" s="14">
        <f>L146+K146</f>
        <v>266.1</v>
      </c>
    </row>
    <row r="147" spans="2:13" ht="15.75" customHeight="1">
      <c r="B147" s="36"/>
      <c r="C147" s="8" t="s">
        <v>148</v>
      </c>
      <c r="D147" s="28" t="s">
        <v>81</v>
      </c>
      <c r="E147" s="18">
        <v>290</v>
      </c>
      <c r="F147" s="14">
        <v>225</v>
      </c>
      <c r="G147" s="14">
        <v>3</v>
      </c>
      <c r="H147" s="14">
        <v>2</v>
      </c>
      <c r="I147" s="14">
        <v>74</v>
      </c>
      <c r="J147" s="16">
        <f>F147/8*H147*G147</f>
        <v>168.75</v>
      </c>
      <c r="K147" s="16">
        <f>(I147+J147)</f>
        <v>242.75</v>
      </c>
      <c r="L147" s="14">
        <f>K147*20%</f>
        <v>48.550000000000004</v>
      </c>
      <c r="M147" s="14">
        <f>L147+K147</f>
        <v>291.3</v>
      </c>
    </row>
    <row r="148" spans="2:13" ht="67.5" customHeight="1">
      <c r="B148" s="36"/>
      <c r="C148" s="8" t="s">
        <v>82</v>
      </c>
      <c r="D148" s="28" t="s">
        <v>168</v>
      </c>
      <c r="E148" s="24"/>
      <c r="F148" s="21"/>
      <c r="G148" s="21"/>
      <c r="H148" s="21"/>
      <c r="I148" s="22"/>
      <c r="J148" s="21"/>
      <c r="K148" s="21"/>
      <c r="L148" s="21"/>
      <c r="M148" s="21"/>
    </row>
    <row r="149" spans="2:13" ht="18" customHeight="1">
      <c r="B149" s="36"/>
      <c r="C149" s="8" t="s">
        <v>48</v>
      </c>
      <c r="D149" s="28" t="s">
        <v>83</v>
      </c>
      <c r="E149" s="18">
        <v>3115</v>
      </c>
      <c r="F149" s="14">
        <v>225</v>
      </c>
      <c r="G149" s="14">
        <v>6</v>
      </c>
      <c r="H149" s="14">
        <v>8</v>
      </c>
      <c r="I149" s="14">
        <v>1258</v>
      </c>
      <c r="J149" s="16">
        <f>F149/8*H149*G149</f>
        <v>1350</v>
      </c>
      <c r="K149" s="16">
        <f>(I149+J149)</f>
        <v>2608</v>
      </c>
      <c r="L149" s="14">
        <f>K149*20%</f>
        <v>521.6</v>
      </c>
      <c r="M149" s="14">
        <f>L149+K149</f>
        <v>3129.6</v>
      </c>
    </row>
    <row r="150" spans="2:13" ht="18" customHeight="1">
      <c r="B150" s="36"/>
      <c r="C150" s="8" t="s">
        <v>49</v>
      </c>
      <c r="D150" s="28" t="s">
        <v>78</v>
      </c>
      <c r="E150" s="18">
        <v>3653</v>
      </c>
      <c r="F150" s="14">
        <v>225</v>
      </c>
      <c r="G150" s="14">
        <v>8</v>
      </c>
      <c r="H150" s="14">
        <v>8</v>
      </c>
      <c r="I150" s="15">
        <v>1260.5</v>
      </c>
      <c r="J150" s="16">
        <f>F150/8*H150*G150</f>
        <v>1800</v>
      </c>
      <c r="K150" s="16">
        <f>(I150+J150)</f>
        <v>3060.5</v>
      </c>
      <c r="L150" s="14">
        <f>K150*20%</f>
        <v>612.1</v>
      </c>
      <c r="M150" s="14">
        <f>L150+K150</f>
        <v>3672.6</v>
      </c>
    </row>
    <row r="151" spans="2:13" ht="18" customHeight="1">
      <c r="B151" s="36"/>
      <c r="C151" s="8" t="s">
        <v>36</v>
      </c>
      <c r="D151" s="28" t="s">
        <v>79</v>
      </c>
      <c r="E151" s="18">
        <v>4673</v>
      </c>
      <c r="F151" s="14">
        <v>225</v>
      </c>
      <c r="G151" s="14">
        <v>8</v>
      </c>
      <c r="H151" s="14">
        <v>9</v>
      </c>
      <c r="I151" s="14">
        <v>1887</v>
      </c>
      <c r="J151" s="16">
        <f>F151/8*H151*G151</f>
        <v>2025</v>
      </c>
      <c r="K151" s="16">
        <f>(I151+J151)</f>
        <v>3912</v>
      </c>
      <c r="L151" s="14">
        <f>K151*20%</f>
        <v>782.4000000000001</v>
      </c>
      <c r="M151" s="14">
        <f>L151+K151</f>
        <v>4694.4</v>
      </c>
    </row>
    <row r="152" spans="2:13" ht="18" customHeight="1">
      <c r="B152" s="36"/>
      <c r="C152" s="8" t="s">
        <v>69</v>
      </c>
      <c r="D152" s="28" t="s">
        <v>80</v>
      </c>
      <c r="E152" s="18">
        <v>5692</v>
      </c>
      <c r="F152" s="14">
        <v>225</v>
      </c>
      <c r="G152" s="14">
        <v>8</v>
      </c>
      <c r="H152" s="14">
        <v>10</v>
      </c>
      <c r="I152" s="15">
        <v>2513.5</v>
      </c>
      <c r="J152" s="16">
        <f>F152/8*H152*G152</f>
        <v>2250</v>
      </c>
      <c r="K152" s="16">
        <f>(I152+J152)</f>
        <v>4763.5</v>
      </c>
      <c r="L152" s="14">
        <f>K152*20%</f>
        <v>952.7</v>
      </c>
      <c r="M152" s="14">
        <f>L152+K152</f>
        <v>5716.2</v>
      </c>
    </row>
    <row r="153" spans="2:13" ht="18" customHeight="1">
      <c r="B153" s="37"/>
      <c r="C153" s="8" t="s">
        <v>148</v>
      </c>
      <c r="D153" s="28" t="s">
        <v>81</v>
      </c>
      <c r="E153" s="18">
        <v>6731</v>
      </c>
      <c r="F153" s="14">
        <v>225</v>
      </c>
      <c r="G153" s="14">
        <v>8</v>
      </c>
      <c r="H153" s="14">
        <v>12</v>
      </c>
      <c r="I153" s="14">
        <v>2933</v>
      </c>
      <c r="J153" s="16">
        <f>F153/8*H153*G153</f>
        <v>2700</v>
      </c>
      <c r="K153" s="16">
        <f>(I153+J153)</f>
        <v>5633</v>
      </c>
      <c r="L153" s="14">
        <f>K153*20%</f>
        <v>1126.6000000000001</v>
      </c>
      <c r="M153" s="14">
        <f>L153+K153</f>
        <v>6759.6</v>
      </c>
    </row>
    <row r="154" spans="2:13" ht="39" customHeight="1">
      <c r="B154" s="35">
        <v>14</v>
      </c>
      <c r="C154" s="8"/>
      <c r="D154" s="28" t="s">
        <v>149</v>
      </c>
      <c r="E154" s="24"/>
      <c r="F154" s="15"/>
      <c r="G154" s="14"/>
      <c r="H154" s="14"/>
      <c r="I154" s="15"/>
      <c r="J154" s="16"/>
      <c r="K154" s="16"/>
      <c r="L154" s="14"/>
      <c r="M154" s="14"/>
    </row>
    <row r="155" spans="2:13" ht="17.25" customHeight="1">
      <c r="B155" s="36"/>
      <c r="C155" s="8" t="s">
        <v>90</v>
      </c>
      <c r="D155" s="28" t="s">
        <v>91</v>
      </c>
      <c r="E155" s="18">
        <v>1353</v>
      </c>
      <c r="F155" s="14">
        <v>242</v>
      </c>
      <c r="G155" s="14"/>
      <c r="H155" s="14"/>
      <c r="I155" s="15"/>
      <c r="J155" s="16"/>
      <c r="K155" s="16"/>
      <c r="L155" s="14"/>
      <c r="M155" s="14">
        <f>(E155*6.19%)+E155</f>
        <v>1436.7507</v>
      </c>
    </row>
    <row r="156" spans="2:13" ht="17.25" customHeight="1">
      <c r="B156" s="36"/>
      <c r="C156" s="8" t="s">
        <v>92</v>
      </c>
      <c r="D156" s="28" t="s">
        <v>93</v>
      </c>
      <c r="E156" s="18">
        <v>1465</v>
      </c>
      <c r="F156" s="14">
        <v>242</v>
      </c>
      <c r="G156" s="14"/>
      <c r="H156" s="14"/>
      <c r="I156" s="15"/>
      <c r="J156" s="16"/>
      <c r="K156" s="16"/>
      <c r="L156" s="14"/>
      <c r="M156" s="14">
        <f>(E156*6.19%)+E156</f>
        <v>1555.6835</v>
      </c>
    </row>
    <row r="157" spans="2:13" ht="17.25" customHeight="1">
      <c r="B157" s="37"/>
      <c r="C157" s="8" t="s">
        <v>94</v>
      </c>
      <c r="D157" s="28" t="s">
        <v>95</v>
      </c>
      <c r="E157" s="18">
        <v>1579</v>
      </c>
      <c r="F157" s="14">
        <v>242</v>
      </c>
      <c r="G157" s="14"/>
      <c r="H157" s="14"/>
      <c r="I157" s="15"/>
      <c r="J157" s="16"/>
      <c r="K157" s="16"/>
      <c r="L157" s="14"/>
      <c r="M157" s="14">
        <f>(E157*6.19%)+E157</f>
        <v>1676.7401</v>
      </c>
    </row>
    <row r="158" spans="2:13" ht="114.75" customHeight="1">
      <c r="B158" s="8">
        <v>15</v>
      </c>
      <c r="C158" s="9"/>
      <c r="D158" s="29" t="s">
        <v>169</v>
      </c>
      <c r="E158" s="18">
        <v>366</v>
      </c>
      <c r="F158" s="14">
        <v>242</v>
      </c>
      <c r="G158" s="14"/>
      <c r="H158" s="14"/>
      <c r="I158" s="15"/>
      <c r="J158" s="16"/>
      <c r="K158" s="16"/>
      <c r="L158" s="14"/>
      <c r="M158" s="14">
        <f>(E158*6.19%)+E158</f>
        <v>388.6554</v>
      </c>
    </row>
    <row r="159" spans="2:13" ht="17.25" customHeight="1">
      <c r="B159" s="42" t="s">
        <v>170</v>
      </c>
      <c r="C159" s="43"/>
      <c r="D159" s="44"/>
      <c r="E159" s="30"/>
      <c r="F159" s="30"/>
      <c r="G159" s="14"/>
      <c r="H159" s="14"/>
      <c r="I159" s="15"/>
      <c r="J159" s="16"/>
      <c r="K159" s="16"/>
      <c r="L159" s="14"/>
      <c r="M159" s="15"/>
    </row>
    <row r="160" spans="2:13" ht="30.75" customHeight="1">
      <c r="B160" s="8">
        <v>1</v>
      </c>
      <c r="C160" s="8"/>
      <c r="D160" s="28" t="s">
        <v>99</v>
      </c>
      <c r="E160" s="18">
        <v>10149</v>
      </c>
      <c r="F160" s="15"/>
      <c r="G160" s="15"/>
      <c r="H160" s="15"/>
      <c r="I160" s="15"/>
      <c r="J160" s="31"/>
      <c r="K160" s="31"/>
      <c r="L160" s="15"/>
      <c r="M160" s="14">
        <f>(E160*0.98%)+E160</f>
        <v>10248.4602</v>
      </c>
    </row>
    <row r="161" spans="2:13" ht="28.5" customHeight="1">
      <c r="B161" s="8">
        <v>2</v>
      </c>
      <c r="C161" s="8"/>
      <c r="D161" s="28" t="s">
        <v>100</v>
      </c>
      <c r="E161" s="18">
        <v>564</v>
      </c>
      <c r="F161" s="15"/>
      <c r="G161" s="15"/>
      <c r="H161" s="15"/>
      <c r="I161" s="15"/>
      <c r="J161" s="31"/>
      <c r="K161" s="31"/>
      <c r="L161" s="15"/>
      <c r="M161" s="14">
        <f aca="true" t="shared" si="11" ref="M161:M167">(E161*0.98%)+E161</f>
        <v>569.5272</v>
      </c>
    </row>
    <row r="162" spans="2:13" ht="15.75" customHeight="1">
      <c r="B162" s="8">
        <v>3</v>
      </c>
      <c r="C162" s="8"/>
      <c r="D162" s="28" t="s">
        <v>101</v>
      </c>
      <c r="E162" s="18">
        <v>2255</v>
      </c>
      <c r="F162" s="15"/>
      <c r="G162" s="15"/>
      <c r="H162" s="15"/>
      <c r="I162" s="15"/>
      <c r="J162" s="31"/>
      <c r="K162" s="31"/>
      <c r="L162" s="15"/>
      <c r="M162" s="14">
        <f t="shared" si="11"/>
        <v>2277.099</v>
      </c>
    </row>
    <row r="163" spans="2:13" ht="15.75" customHeight="1">
      <c r="B163" s="8">
        <v>4</v>
      </c>
      <c r="C163" s="8"/>
      <c r="D163" s="28" t="s">
        <v>102</v>
      </c>
      <c r="E163" s="18">
        <v>3383</v>
      </c>
      <c r="F163" s="15"/>
      <c r="G163" s="15"/>
      <c r="H163" s="15"/>
      <c r="I163" s="15"/>
      <c r="J163" s="31"/>
      <c r="K163" s="31"/>
      <c r="L163" s="15"/>
      <c r="M163" s="14">
        <f t="shared" si="11"/>
        <v>3416.1534</v>
      </c>
    </row>
    <row r="164" spans="2:13" ht="28.5" customHeight="1">
      <c r="B164" s="35">
        <v>5</v>
      </c>
      <c r="C164" s="8" t="s">
        <v>48</v>
      </c>
      <c r="D164" s="28" t="s">
        <v>103</v>
      </c>
      <c r="E164" s="18">
        <v>1128</v>
      </c>
      <c r="F164" s="15"/>
      <c r="G164" s="15"/>
      <c r="H164" s="15"/>
      <c r="I164" s="15"/>
      <c r="J164" s="31"/>
      <c r="K164" s="31"/>
      <c r="L164" s="15"/>
      <c r="M164" s="14">
        <f t="shared" si="11"/>
        <v>1139.0544</v>
      </c>
    </row>
    <row r="165" spans="2:13" ht="28.5" customHeight="1">
      <c r="B165" s="37"/>
      <c r="C165" s="8" t="s">
        <v>49</v>
      </c>
      <c r="D165" s="28" t="s">
        <v>104</v>
      </c>
      <c r="E165" s="18">
        <v>564</v>
      </c>
      <c r="F165" s="15"/>
      <c r="G165" s="15"/>
      <c r="H165" s="15"/>
      <c r="I165" s="15"/>
      <c r="J165" s="31"/>
      <c r="K165" s="31"/>
      <c r="L165" s="15"/>
      <c r="M165" s="14">
        <f t="shared" si="11"/>
        <v>569.5272</v>
      </c>
    </row>
    <row r="166" spans="2:13" ht="28.5" customHeight="1">
      <c r="B166" s="35">
        <v>6</v>
      </c>
      <c r="C166" s="8" t="s">
        <v>48</v>
      </c>
      <c r="D166" s="28" t="s">
        <v>106</v>
      </c>
      <c r="E166" s="18">
        <v>1692</v>
      </c>
      <c r="F166" s="15"/>
      <c r="G166" s="15"/>
      <c r="H166" s="15"/>
      <c r="I166" s="15"/>
      <c r="J166" s="31"/>
      <c r="K166" s="31"/>
      <c r="L166" s="15"/>
      <c r="M166" s="14">
        <f t="shared" si="11"/>
        <v>1708.5816</v>
      </c>
    </row>
    <row r="167" spans="2:13" ht="17.25" customHeight="1">
      <c r="B167" s="37"/>
      <c r="C167" s="8" t="s">
        <v>49</v>
      </c>
      <c r="D167" s="28" t="s">
        <v>105</v>
      </c>
      <c r="E167" s="18">
        <v>564</v>
      </c>
      <c r="F167" s="15"/>
      <c r="G167" s="15"/>
      <c r="H167" s="15"/>
      <c r="I167" s="15"/>
      <c r="J167" s="31"/>
      <c r="K167" s="31"/>
      <c r="L167" s="15"/>
      <c r="M167" s="14">
        <f t="shared" si="11"/>
        <v>569.5272</v>
      </c>
    </row>
    <row r="168" spans="2:13" ht="15" customHeight="1">
      <c r="B168" s="29" t="s">
        <v>84</v>
      </c>
      <c r="C168" s="38" t="s">
        <v>151</v>
      </c>
      <c r="D168" s="38"/>
      <c r="E168" s="38"/>
      <c r="F168" s="38"/>
      <c r="G168" s="38"/>
      <c r="H168" s="38"/>
      <c r="I168" s="38"/>
      <c r="J168" s="38"/>
      <c r="K168" s="38"/>
      <c r="L168" s="38"/>
      <c r="M168" s="38"/>
    </row>
    <row r="169" spans="2:13" ht="17.25" customHeight="1">
      <c r="B169" s="38" t="s">
        <v>52</v>
      </c>
      <c r="C169" s="45"/>
      <c r="D169" s="45"/>
      <c r="E169" s="45"/>
      <c r="F169" s="45"/>
      <c r="G169" s="45"/>
      <c r="H169" s="45"/>
      <c r="I169" s="45"/>
      <c r="J169" s="45"/>
      <c r="K169" s="45"/>
      <c r="L169" s="45"/>
      <c r="M169" s="45"/>
    </row>
    <row r="170" spans="2:13" ht="40.5" customHeight="1">
      <c r="B170" s="7">
        <v>1</v>
      </c>
      <c r="C170" s="32"/>
      <c r="D170" s="38" t="s">
        <v>171</v>
      </c>
      <c r="E170" s="38"/>
      <c r="F170" s="38"/>
      <c r="G170" s="38"/>
      <c r="H170" s="38"/>
      <c r="I170" s="38"/>
      <c r="J170" s="38"/>
      <c r="K170" s="38"/>
      <c r="L170" s="38"/>
      <c r="M170" s="38"/>
    </row>
    <row r="171" spans="2:13" ht="26.25" customHeight="1">
      <c r="B171" s="7">
        <v>2</v>
      </c>
      <c r="C171" s="32"/>
      <c r="D171" s="38" t="s">
        <v>152</v>
      </c>
      <c r="E171" s="38"/>
      <c r="F171" s="38"/>
      <c r="G171" s="38"/>
      <c r="H171" s="38"/>
      <c r="I171" s="38"/>
      <c r="J171" s="38"/>
      <c r="K171" s="38"/>
      <c r="L171" s="38"/>
      <c r="M171" s="38"/>
    </row>
    <row r="172" spans="1:13" ht="48" customHeight="1">
      <c r="A172" s="33"/>
      <c r="B172" s="7">
        <v>3</v>
      </c>
      <c r="C172" s="32"/>
      <c r="D172" s="38" t="s">
        <v>153</v>
      </c>
      <c r="E172" s="38"/>
      <c r="F172" s="38"/>
      <c r="G172" s="38"/>
      <c r="H172" s="38"/>
      <c r="I172" s="38"/>
      <c r="J172" s="38"/>
      <c r="K172" s="38"/>
      <c r="L172" s="38"/>
      <c r="M172" s="38"/>
    </row>
    <row r="173" s="33" customFormat="1" ht="12.75">
      <c r="B173" s="34"/>
    </row>
    <row r="174" spans="1:6" s="33" customFormat="1" ht="12.75">
      <c r="A174" s="5"/>
      <c r="B174" s="3"/>
      <c r="C174" s="5"/>
      <c r="D174" s="5"/>
      <c r="E174" s="5"/>
      <c r="F174" s="5"/>
    </row>
  </sheetData>
  <sheetProtection/>
  <mergeCells count="38">
    <mergeCell ref="B1:M1"/>
    <mergeCell ref="B4:B12"/>
    <mergeCell ref="B13:B21"/>
    <mergeCell ref="B23:B27"/>
    <mergeCell ref="B28:B32"/>
    <mergeCell ref="B33:B34"/>
    <mergeCell ref="B35:B41"/>
    <mergeCell ref="B42:B46"/>
    <mergeCell ref="B50:B52"/>
    <mergeCell ref="B53:B59"/>
    <mergeCell ref="B62:B64"/>
    <mergeCell ref="B65:B69"/>
    <mergeCell ref="B70:B74"/>
    <mergeCell ref="B75:B77"/>
    <mergeCell ref="B79:B80"/>
    <mergeCell ref="B81:B83"/>
    <mergeCell ref="B120:E120"/>
    <mergeCell ref="B84:B91"/>
    <mergeCell ref="B92:B95"/>
    <mergeCell ref="B96:B98"/>
    <mergeCell ref="B100:B103"/>
    <mergeCell ref="D172:M172"/>
    <mergeCell ref="B159:D159"/>
    <mergeCell ref="B164:B165"/>
    <mergeCell ref="B166:B167"/>
    <mergeCell ref="C168:M168"/>
    <mergeCell ref="B169:M169"/>
    <mergeCell ref="D170:M170"/>
    <mergeCell ref="B47:B49"/>
    <mergeCell ref="B141:B153"/>
    <mergeCell ref="B154:B157"/>
    <mergeCell ref="D171:M171"/>
    <mergeCell ref="B121:B123"/>
    <mergeCell ref="B133:B137"/>
    <mergeCell ref="B138:B140"/>
    <mergeCell ref="B104:B108"/>
    <mergeCell ref="B109:B111"/>
    <mergeCell ref="B114:B116"/>
  </mergeCells>
  <hyperlinks>
    <hyperlink ref="L3" r:id="rId1" display="T&amp;P@  1.5% (Rs.) "/>
  </hyperlinks>
  <printOptions/>
  <pageMargins left="0.7086614173228347" right="0.7086614173228347" top="0.7480314960629921" bottom="0.7480314960629921" header="0.31496062992125984" footer="0.31496062992125984"/>
  <pageSetup horizontalDpi="600" verticalDpi="600" orientation="landscape" paperSize="9" scale="78" r:id="rId2"/>
  <rowBreaks count="5" manualBreakCount="5">
    <brk id="27" max="12" man="1"/>
    <brk id="52" max="12" man="1"/>
    <brk id="74" max="12" man="1"/>
    <brk id="103" max="12" man="1"/>
    <brk id="1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89326879</cp:lastModifiedBy>
  <cp:lastPrinted>2016-08-03T07:30:06Z</cp:lastPrinted>
  <dcterms:created xsi:type="dcterms:W3CDTF">1996-10-14T23:33:28Z</dcterms:created>
  <dcterms:modified xsi:type="dcterms:W3CDTF">2016-08-13T11:05:59Z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